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84" activeTab="29"/>
  </bookViews>
  <sheets>
    <sheet name="01.09.23" sheetId="1" r:id="rId1"/>
    <sheet name="02.09.23" sheetId="2" r:id="rId2"/>
    <sheet name="03.09.23" sheetId="3" r:id="rId3"/>
    <sheet name="04.09.23" sheetId="4" r:id="rId4"/>
    <sheet name="05.09.23" sheetId="5" r:id="rId5"/>
    <sheet name="06.09.23" sheetId="6" r:id="rId6"/>
    <sheet name="07.09.23" sheetId="7" r:id="rId7"/>
    <sheet name="08.09.23" sheetId="8" r:id="rId8"/>
    <sheet name="09.09.23" sheetId="9" r:id="rId9"/>
    <sheet name="10.09.23" sheetId="10" r:id="rId10"/>
    <sheet name="11.09.23" sheetId="11" r:id="rId11"/>
    <sheet name="12.09.23" sheetId="12" r:id="rId12"/>
    <sheet name="13.09.23" sheetId="13" r:id="rId13"/>
    <sheet name="14.09.23" sheetId="14" r:id="rId14"/>
    <sheet name="15.09.23" sheetId="15" r:id="rId15"/>
    <sheet name="16.09.2023" sheetId="16" r:id="rId16"/>
    <sheet name="17.09.2023" sheetId="17" r:id="rId17"/>
    <sheet name="18.09.23" sheetId="18" r:id="rId18"/>
    <sheet name="19.09.23" sheetId="19" r:id="rId19"/>
    <sheet name="20.09.23" sheetId="20" r:id="rId20"/>
    <sheet name="21.09.2023" sheetId="21" r:id="rId21"/>
    <sheet name="22.08.23" sheetId="22" r:id="rId22"/>
    <sheet name="23.08.2023" sheetId="23" r:id="rId23"/>
    <sheet name="24.09.23" sheetId="24" r:id="rId24"/>
    <sheet name="25.09.23" sheetId="25" r:id="rId25"/>
    <sheet name="26.09.23" sheetId="26" r:id="rId26"/>
    <sheet name="27.09.23" sheetId="27" r:id="rId27"/>
    <sheet name="28.09.23" sheetId="28" r:id="rId28"/>
    <sheet name="29.09.23" sheetId="29" r:id="rId29"/>
    <sheet name="30.09.2023" sheetId="30" r:id="rId30"/>
    <sheet name="Sayfa4" sheetId="31" r:id="rId31"/>
    <sheet name="Sayfa5" sheetId="32" r:id="rId32"/>
    <sheet name="Sayfa6" sheetId="33" r:id="rId33"/>
    <sheet name="Sayfa8" sheetId="34" r:id="rId34"/>
  </sheets>
  <calcPr calcId="162913"/>
</workbook>
</file>

<file path=xl/calcChain.xml><?xml version="1.0" encoding="utf-8"?>
<calcChain xmlns="http://schemas.openxmlformats.org/spreadsheetml/2006/main">
  <c r="A87" i="29" l="1"/>
  <c r="I85" i="29"/>
  <c r="I75" i="29"/>
  <c r="I74" i="29" s="1"/>
  <c r="B71" i="29"/>
  <c r="I58" i="29"/>
  <c r="B58" i="29"/>
  <c r="M45" i="29"/>
  <c r="M55" i="29" s="1"/>
  <c r="L45" i="29"/>
  <c r="L55" i="29" s="1"/>
  <c r="K45" i="29"/>
  <c r="K55" i="29" s="1"/>
  <c r="J45" i="29"/>
  <c r="J55" i="29" s="1"/>
  <c r="I45" i="29"/>
  <c r="I55" i="29" s="1"/>
  <c r="H45" i="29"/>
  <c r="H55" i="29" s="1"/>
  <c r="G45" i="29"/>
  <c r="G55" i="29" s="1"/>
  <c r="F45" i="29"/>
  <c r="F55" i="29" s="1"/>
  <c r="E45" i="29"/>
  <c r="E55" i="29" s="1"/>
  <c r="D45" i="29"/>
  <c r="D55" i="29" s="1"/>
  <c r="C45" i="29"/>
  <c r="B45" i="29"/>
  <c r="M43" i="29"/>
  <c r="M50" i="29" s="1"/>
  <c r="L43" i="29"/>
  <c r="L50" i="29" s="1"/>
  <c r="K43" i="29"/>
  <c r="K50" i="29" s="1"/>
  <c r="J43" i="29"/>
  <c r="J50" i="29" s="1"/>
  <c r="I43" i="29"/>
  <c r="I50" i="29" s="1"/>
  <c r="H43" i="29"/>
  <c r="H50" i="29" s="1"/>
  <c r="G43" i="29"/>
  <c r="G50" i="29" s="1"/>
  <c r="F43" i="29"/>
  <c r="F50" i="29" s="1"/>
  <c r="E43" i="29"/>
  <c r="E50" i="29" s="1"/>
  <c r="D43" i="29"/>
  <c r="D50" i="29" s="1"/>
  <c r="C43" i="29"/>
  <c r="C50" i="29" s="1"/>
  <c r="B43" i="29"/>
  <c r="A87" i="30"/>
  <c r="I85" i="30"/>
  <c r="I75" i="30"/>
  <c r="I74" i="30" s="1"/>
  <c r="B71" i="30"/>
  <c r="I58" i="30"/>
  <c r="B58" i="30"/>
  <c r="M45" i="30"/>
  <c r="M55" i="30" s="1"/>
  <c r="L45" i="30"/>
  <c r="L55" i="30" s="1"/>
  <c r="K45" i="30"/>
  <c r="K55" i="30" s="1"/>
  <c r="J45" i="30"/>
  <c r="J55" i="30" s="1"/>
  <c r="I45" i="30"/>
  <c r="I55" i="30" s="1"/>
  <c r="H45" i="30"/>
  <c r="H55" i="30" s="1"/>
  <c r="G45" i="30"/>
  <c r="G55" i="30" s="1"/>
  <c r="F45" i="30"/>
  <c r="F55" i="30" s="1"/>
  <c r="E45" i="30"/>
  <c r="E55" i="30" s="1"/>
  <c r="D45" i="30"/>
  <c r="D55" i="30" s="1"/>
  <c r="C45" i="30"/>
  <c r="B45" i="30"/>
  <c r="M43" i="30"/>
  <c r="M50" i="30" s="1"/>
  <c r="L43" i="30"/>
  <c r="L50" i="30" s="1"/>
  <c r="K43" i="30"/>
  <c r="K50" i="30" s="1"/>
  <c r="J43" i="30"/>
  <c r="J50" i="30" s="1"/>
  <c r="I43" i="30"/>
  <c r="I50" i="30" s="1"/>
  <c r="H43" i="30"/>
  <c r="H50" i="30" s="1"/>
  <c r="G43" i="30"/>
  <c r="G50" i="30" s="1"/>
  <c r="F43" i="30"/>
  <c r="F50" i="30" s="1"/>
  <c r="E43" i="30"/>
  <c r="E50" i="30" s="1"/>
  <c r="D43" i="30"/>
  <c r="D50" i="30" s="1"/>
  <c r="C43" i="30"/>
  <c r="C50" i="30" s="1"/>
  <c r="B43" i="30"/>
  <c r="A87" i="31"/>
  <c r="I85" i="31"/>
  <c r="I75" i="31"/>
  <c r="I74" i="31" s="1"/>
  <c r="B71" i="31"/>
  <c r="I58" i="31"/>
  <c r="B58" i="31"/>
  <c r="M45" i="31"/>
  <c r="M55" i="31" s="1"/>
  <c r="L45" i="31"/>
  <c r="L55" i="31" s="1"/>
  <c r="K45" i="31"/>
  <c r="K55" i="31" s="1"/>
  <c r="J45" i="31"/>
  <c r="J55" i="31" s="1"/>
  <c r="I45" i="31"/>
  <c r="I55" i="31" s="1"/>
  <c r="H45" i="31"/>
  <c r="H55" i="31" s="1"/>
  <c r="G45" i="31"/>
  <c r="G55" i="31" s="1"/>
  <c r="F45" i="31"/>
  <c r="F55" i="31" s="1"/>
  <c r="E45" i="31"/>
  <c r="E55" i="31" s="1"/>
  <c r="D45" i="31"/>
  <c r="D55" i="31" s="1"/>
  <c r="C45" i="31"/>
  <c r="B45" i="31"/>
  <c r="M43" i="31"/>
  <c r="M50" i="31" s="1"/>
  <c r="L43" i="31"/>
  <c r="L50" i="31" s="1"/>
  <c r="K43" i="31"/>
  <c r="K50" i="31" s="1"/>
  <c r="J43" i="31"/>
  <c r="J50" i="31" s="1"/>
  <c r="I43" i="31"/>
  <c r="I50" i="31" s="1"/>
  <c r="H43" i="31"/>
  <c r="H50" i="31" s="1"/>
  <c r="G43" i="31"/>
  <c r="G50" i="31" s="1"/>
  <c r="F43" i="31"/>
  <c r="F50" i="31" s="1"/>
  <c r="E43" i="31"/>
  <c r="E50" i="31" s="1"/>
  <c r="D43" i="31"/>
  <c r="D50" i="31" s="1"/>
  <c r="C43" i="31"/>
  <c r="C50" i="31" s="1"/>
  <c r="B43" i="31"/>
  <c r="A87" i="32"/>
  <c r="I85" i="32"/>
  <c r="I75" i="32"/>
  <c r="I74" i="32"/>
  <c r="B71" i="32"/>
  <c r="I58" i="32"/>
  <c r="B58" i="32"/>
  <c r="M45" i="32"/>
  <c r="M55" i="32" s="1"/>
  <c r="L45" i="32"/>
  <c r="L55" i="32" s="1"/>
  <c r="K45" i="32"/>
  <c r="K55" i="32" s="1"/>
  <c r="J45" i="32"/>
  <c r="J55" i="32" s="1"/>
  <c r="I45" i="32"/>
  <c r="I55" i="32" s="1"/>
  <c r="H45" i="32"/>
  <c r="H55" i="32" s="1"/>
  <c r="G45" i="32"/>
  <c r="G55" i="32" s="1"/>
  <c r="F45" i="32"/>
  <c r="F55" i="32" s="1"/>
  <c r="E45" i="32"/>
  <c r="E55" i="32" s="1"/>
  <c r="D45" i="32"/>
  <c r="D55" i="32" s="1"/>
  <c r="C45" i="32"/>
  <c r="B45" i="32"/>
  <c r="M43" i="32"/>
  <c r="M50" i="32" s="1"/>
  <c r="L43" i="32"/>
  <c r="L50" i="32" s="1"/>
  <c r="K43" i="32"/>
  <c r="K50" i="32" s="1"/>
  <c r="J43" i="32"/>
  <c r="J50" i="32" s="1"/>
  <c r="I43" i="32"/>
  <c r="I50" i="32" s="1"/>
  <c r="H43" i="32"/>
  <c r="H50" i="32" s="1"/>
  <c r="G43" i="32"/>
  <c r="G50" i="32" s="1"/>
  <c r="F43" i="32"/>
  <c r="F50" i="32" s="1"/>
  <c r="E43" i="32"/>
  <c r="E50" i="32" s="1"/>
  <c r="D43" i="32"/>
  <c r="D50" i="32" s="1"/>
  <c r="C43" i="32"/>
  <c r="C50" i="32" s="1"/>
  <c r="B43" i="32"/>
  <c r="A87" i="33"/>
  <c r="I85" i="33"/>
  <c r="I75" i="33"/>
  <c r="I74" i="33"/>
  <c r="B71" i="33"/>
  <c r="I58" i="33"/>
  <c r="B58" i="33"/>
  <c r="M45" i="33"/>
  <c r="M55" i="33" s="1"/>
  <c r="L45" i="33"/>
  <c r="L55" i="33" s="1"/>
  <c r="K45" i="33"/>
  <c r="K55" i="33" s="1"/>
  <c r="J45" i="33"/>
  <c r="J55" i="33" s="1"/>
  <c r="I45" i="33"/>
  <c r="I55" i="33" s="1"/>
  <c r="H45" i="33"/>
  <c r="H55" i="33" s="1"/>
  <c r="G45" i="33"/>
  <c r="G55" i="33" s="1"/>
  <c r="F45" i="33"/>
  <c r="F55" i="33" s="1"/>
  <c r="E45" i="33"/>
  <c r="E55" i="33" s="1"/>
  <c r="D45" i="33"/>
  <c r="D55" i="33" s="1"/>
  <c r="C45" i="33"/>
  <c r="B45" i="33"/>
  <c r="M43" i="33"/>
  <c r="M50" i="33" s="1"/>
  <c r="L43" i="33"/>
  <c r="L50" i="33" s="1"/>
  <c r="K43" i="33"/>
  <c r="K50" i="33" s="1"/>
  <c r="J43" i="33"/>
  <c r="J50" i="33" s="1"/>
  <c r="I43" i="33"/>
  <c r="I50" i="33" s="1"/>
  <c r="H43" i="33"/>
  <c r="H50" i="33" s="1"/>
  <c r="G43" i="33"/>
  <c r="G50" i="33" s="1"/>
  <c r="F43" i="33"/>
  <c r="F50" i="33" s="1"/>
  <c r="E43" i="33"/>
  <c r="E50" i="33" s="1"/>
  <c r="D43" i="33"/>
  <c r="D50" i="33" s="1"/>
  <c r="C43" i="33"/>
  <c r="C50" i="33" s="1"/>
  <c r="B43" i="33"/>
  <c r="A87" i="34"/>
  <c r="I85" i="34"/>
  <c r="I75" i="34"/>
  <c r="I74" i="34" s="1"/>
  <c r="B71" i="34"/>
  <c r="I58" i="34"/>
  <c r="B58" i="34"/>
  <c r="M45" i="34"/>
  <c r="M55" i="34" s="1"/>
  <c r="L45" i="34"/>
  <c r="L55" i="34" s="1"/>
  <c r="K45" i="34"/>
  <c r="K55" i="34" s="1"/>
  <c r="J45" i="34"/>
  <c r="J55" i="34" s="1"/>
  <c r="I45" i="34"/>
  <c r="I55" i="34" s="1"/>
  <c r="H45" i="34"/>
  <c r="H55" i="34" s="1"/>
  <c r="G45" i="34"/>
  <c r="G55" i="34" s="1"/>
  <c r="F45" i="34"/>
  <c r="F55" i="34" s="1"/>
  <c r="E45" i="34"/>
  <c r="E55" i="34" s="1"/>
  <c r="D45" i="34"/>
  <c r="D55" i="34" s="1"/>
  <c r="C45" i="34"/>
  <c r="B45" i="34"/>
  <c r="M43" i="34"/>
  <c r="M50" i="34" s="1"/>
  <c r="L43" i="34"/>
  <c r="L50" i="34" s="1"/>
  <c r="K43" i="34"/>
  <c r="K50" i="34" s="1"/>
  <c r="J43" i="34"/>
  <c r="J50" i="34" s="1"/>
  <c r="I43" i="34"/>
  <c r="I50" i="34" s="1"/>
  <c r="H43" i="34"/>
  <c r="H50" i="34" s="1"/>
  <c r="G43" i="34"/>
  <c r="G50" i="34" s="1"/>
  <c r="F43" i="34"/>
  <c r="F50" i="34" s="1"/>
  <c r="E43" i="34"/>
  <c r="E50" i="34" s="1"/>
  <c r="D43" i="34"/>
  <c r="D50" i="34" s="1"/>
  <c r="C43" i="34"/>
  <c r="C50" i="34" s="1"/>
  <c r="B43" i="34"/>
  <c r="A87" i="28"/>
  <c r="I85" i="28"/>
  <c r="I75" i="28"/>
  <c r="I74" i="28" s="1"/>
  <c r="B71" i="28"/>
  <c r="I58" i="28"/>
  <c r="B58" i="28"/>
  <c r="M45" i="28"/>
  <c r="M55" i="28" s="1"/>
  <c r="L45" i="28"/>
  <c r="L55" i="28" s="1"/>
  <c r="K45" i="28"/>
  <c r="K55" i="28" s="1"/>
  <c r="J45" i="28"/>
  <c r="J55" i="28" s="1"/>
  <c r="I45" i="28"/>
  <c r="I55" i="28" s="1"/>
  <c r="H45" i="28"/>
  <c r="H55" i="28" s="1"/>
  <c r="G45" i="28"/>
  <c r="G55" i="28" s="1"/>
  <c r="F45" i="28"/>
  <c r="F55" i="28" s="1"/>
  <c r="E45" i="28"/>
  <c r="E55" i="28" s="1"/>
  <c r="D45" i="28"/>
  <c r="D55" i="28" s="1"/>
  <c r="C45" i="28"/>
  <c r="B45" i="28"/>
  <c r="M43" i="28"/>
  <c r="M50" i="28" s="1"/>
  <c r="L43" i="28"/>
  <c r="L50" i="28" s="1"/>
  <c r="K43" i="28"/>
  <c r="K50" i="28" s="1"/>
  <c r="J43" i="28"/>
  <c r="J50" i="28" s="1"/>
  <c r="I43" i="28"/>
  <c r="I50" i="28" s="1"/>
  <c r="H43" i="28"/>
  <c r="H50" i="28" s="1"/>
  <c r="G43" i="28"/>
  <c r="G50" i="28" s="1"/>
  <c r="F43" i="28"/>
  <c r="F50" i="28" s="1"/>
  <c r="E43" i="28"/>
  <c r="E50" i="28" s="1"/>
  <c r="D43" i="28"/>
  <c r="D50" i="28" s="1"/>
  <c r="C43" i="28"/>
  <c r="C50" i="28" s="1"/>
  <c r="B43" i="28"/>
  <c r="A87" i="23"/>
  <c r="I85" i="23"/>
  <c r="I75" i="23"/>
  <c r="I74" i="23" s="1"/>
  <c r="B71" i="23"/>
  <c r="I58" i="23"/>
  <c r="B58" i="23"/>
  <c r="M45" i="23"/>
  <c r="M55" i="23" s="1"/>
  <c r="L45" i="23"/>
  <c r="L55" i="23" s="1"/>
  <c r="K45" i="23"/>
  <c r="K55" i="23" s="1"/>
  <c r="J45" i="23"/>
  <c r="J55" i="23" s="1"/>
  <c r="I45" i="23"/>
  <c r="I55" i="23" s="1"/>
  <c r="H45" i="23"/>
  <c r="H55" i="23" s="1"/>
  <c r="G45" i="23"/>
  <c r="G55" i="23" s="1"/>
  <c r="F45" i="23"/>
  <c r="F55" i="23" s="1"/>
  <c r="E45" i="23"/>
  <c r="E55" i="23" s="1"/>
  <c r="D45" i="23"/>
  <c r="D55" i="23" s="1"/>
  <c r="C45" i="23"/>
  <c r="B45" i="23"/>
  <c r="M43" i="23"/>
  <c r="M50" i="23" s="1"/>
  <c r="L43" i="23"/>
  <c r="L50" i="23" s="1"/>
  <c r="K43" i="23"/>
  <c r="K50" i="23" s="1"/>
  <c r="J43" i="23"/>
  <c r="J50" i="23" s="1"/>
  <c r="I43" i="23"/>
  <c r="I50" i="23" s="1"/>
  <c r="H43" i="23"/>
  <c r="H50" i="23" s="1"/>
  <c r="G43" i="23"/>
  <c r="G50" i="23" s="1"/>
  <c r="F43" i="23"/>
  <c r="F50" i="23" s="1"/>
  <c r="E43" i="23"/>
  <c r="E50" i="23" s="1"/>
  <c r="D43" i="23"/>
  <c r="D50" i="23" s="1"/>
  <c r="C43" i="23"/>
  <c r="C50" i="23" s="1"/>
  <c r="B43" i="23"/>
  <c r="A87" i="24"/>
  <c r="I85" i="24"/>
  <c r="I75" i="24"/>
  <c r="I74" i="24" s="1"/>
  <c r="B71" i="24"/>
  <c r="I58" i="24"/>
  <c r="B58" i="24"/>
  <c r="M45" i="24"/>
  <c r="M55" i="24" s="1"/>
  <c r="L45" i="24"/>
  <c r="L55" i="24" s="1"/>
  <c r="K45" i="24"/>
  <c r="K55" i="24" s="1"/>
  <c r="J45" i="24"/>
  <c r="J55" i="24" s="1"/>
  <c r="I45" i="24"/>
  <c r="I55" i="24" s="1"/>
  <c r="H45" i="24"/>
  <c r="H55" i="24" s="1"/>
  <c r="G45" i="24"/>
  <c r="G55" i="24" s="1"/>
  <c r="F45" i="24"/>
  <c r="F55" i="24" s="1"/>
  <c r="E45" i="24"/>
  <c r="E55" i="24" s="1"/>
  <c r="D45" i="24"/>
  <c r="D55" i="24" s="1"/>
  <c r="C45" i="24"/>
  <c r="B45" i="24"/>
  <c r="M43" i="24"/>
  <c r="M50" i="24" s="1"/>
  <c r="L43" i="24"/>
  <c r="L50" i="24" s="1"/>
  <c r="K43" i="24"/>
  <c r="K50" i="24" s="1"/>
  <c r="J43" i="24"/>
  <c r="J50" i="24" s="1"/>
  <c r="I43" i="24"/>
  <c r="I50" i="24" s="1"/>
  <c r="H43" i="24"/>
  <c r="H50" i="24" s="1"/>
  <c r="G43" i="24"/>
  <c r="G50" i="24" s="1"/>
  <c r="F43" i="24"/>
  <c r="F50" i="24" s="1"/>
  <c r="E43" i="24"/>
  <c r="E50" i="24" s="1"/>
  <c r="D43" i="24"/>
  <c r="D50" i="24" s="1"/>
  <c r="C43" i="24"/>
  <c r="C50" i="24" s="1"/>
  <c r="B43" i="24"/>
  <c r="A87" i="25"/>
  <c r="I85" i="25"/>
  <c r="I75" i="25"/>
  <c r="I74" i="25" s="1"/>
  <c r="B71" i="25"/>
  <c r="I58" i="25"/>
  <c r="B58" i="25"/>
  <c r="M45" i="25"/>
  <c r="M55" i="25" s="1"/>
  <c r="L45" i="25"/>
  <c r="L55" i="25" s="1"/>
  <c r="K45" i="25"/>
  <c r="K55" i="25" s="1"/>
  <c r="J45" i="25"/>
  <c r="J55" i="25" s="1"/>
  <c r="I45" i="25"/>
  <c r="I55" i="25" s="1"/>
  <c r="H45" i="25"/>
  <c r="H55" i="25" s="1"/>
  <c r="G45" i="25"/>
  <c r="G55" i="25" s="1"/>
  <c r="F45" i="25"/>
  <c r="F55" i="25" s="1"/>
  <c r="E45" i="25"/>
  <c r="E55" i="25" s="1"/>
  <c r="D45" i="25"/>
  <c r="D55" i="25" s="1"/>
  <c r="C45" i="25"/>
  <c r="B45" i="25"/>
  <c r="M43" i="25"/>
  <c r="M50" i="25" s="1"/>
  <c r="L43" i="25"/>
  <c r="L50" i="25" s="1"/>
  <c r="K43" i="25"/>
  <c r="K50" i="25" s="1"/>
  <c r="J43" i="25"/>
  <c r="J50" i="25" s="1"/>
  <c r="I43" i="25"/>
  <c r="I50" i="25" s="1"/>
  <c r="H43" i="25"/>
  <c r="H50" i="25" s="1"/>
  <c r="G43" i="25"/>
  <c r="G50" i="25" s="1"/>
  <c r="F43" i="25"/>
  <c r="F50" i="25" s="1"/>
  <c r="E43" i="25"/>
  <c r="E50" i="25" s="1"/>
  <c r="D43" i="25"/>
  <c r="D50" i="25" s="1"/>
  <c r="C43" i="25"/>
  <c r="C50" i="25" s="1"/>
  <c r="B43" i="25"/>
  <c r="A87" i="26"/>
  <c r="I85" i="26"/>
  <c r="I75" i="26"/>
  <c r="I74" i="26" s="1"/>
  <c r="B71" i="26"/>
  <c r="I58" i="26"/>
  <c r="B58" i="26"/>
  <c r="M45" i="26"/>
  <c r="M55" i="26" s="1"/>
  <c r="L45" i="26"/>
  <c r="L55" i="26" s="1"/>
  <c r="K45" i="26"/>
  <c r="K55" i="26" s="1"/>
  <c r="J45" i="26"/>
  <c r="J55" i="26" s="1"/>
  <c r="I45" i="26"/>
  <c r="I55" i="26" s="1"/>
  <c r="H45" i="26"/>
  <c r="H55" i="26" s="1"/>
  <c r="G45" i="26"/>
  <c r="G55" i="26" s="1"/>
  <c r="F45" i="26"/>
  <c r="F55" i="26" s="1"/>
  <c r="E45" i="26"/>
  <c r="E55" i="26" s="1"/>
  <c r="D45" i="26"/>
  <c r="D55" i="26" s="1"/>
  <c r="C45" i="26"/>
  <c r="B45" i="26"/>
  <c r="M43" i="26"/>
  <c r="M50" i="26" s="1"/>
  <c r="L43" i="26"/>
  <c r="L50" i="26" s="1"/>
  <c r="K43" i="26"/>
  <c r="K50" i="26" s="1"/>
  <c r="J43" i="26"/>
  <c r="J50" i="26" s="1"/>
  <c r="I43" i="26"/>
  <c r="I50" i="26" s="1"/>
  <c r="H43" i="26"/>
  <c r="H50" i="26" s="1"/>
  <c r="G43" i="26"/>
  <c r="G50" i="26" s="1"/>
  <c r="F43" i="26"/>
  <c r="F50" i="26" s="1"/>
  <c r="E43" i="26"/>
  <c r="E50" i="26" s="1"/>
  <c r="D43" i="26"/>
  <c r="D50" i="26" s="1"/>
  <c r="C43" i="26"/>
  <c r="C50" i="26" s="1"/>
  <c r="B43" i="26"/>
  <c r="A87" i="27"/>
  <c r="I85" i="27"/>
  <c r="I75" i="27"/>
  <c r="I74" i="27" s="1"/>
  <c r="B71" i="27"/>
  <c r="I58" i="27"/>
  <c r="B58" i="27"/>
  <c r="M45" i="27"/>
  <c r="M55" i="27" s="1"/>
  <c r="L45" i="27"/>
  <c r="L55" i="27" s="1"/>
  <c r="K45" i="27"/>
  <c r="K55" i="27" s="1"/>
  <c r="J45" i="27"/>
  <c r="J55" i="27" s="1"/>
  <c r="I45" i="27"/>
  <c r="I55" i="27" s="1"/>
  <c r="H45" i="27"/>
  <c r="H55" i="27" s="1"/>
  <c r="G45" i="27"/>
  <c r="G55" i="27" s="1"/>
  <c r="F45" i="27"/>
  <c r="F55" i="27" s="1"/>
  <c r="E45" i="27"/>
  <c r="E55" i="27" s="1"/>
  <c r="D45" i="27"/>
  <c r="D55" i="27" s="1"/>
  <c r="C45" i="27"/>
  <c r="B45" i="27"/>
  <c r="M43" i="27"/>
  <c r="M50" i="27" s="1"/>
  <c r="L43" i="27"/>
  <c r="L50" i="27" s="1"/>
  <c r="K43" i="27"/>
  <c r="K50" i="27" s="1"/>
  <c r="J43" i="27"/>
  <c r="J50" i="27" s="1"/>
  <c r="I43" i="27"/>
  <c r="I50" i="27" s="1"/>
  <c r="H43" i="27"/>
  <c r="H50" i="27" s="1"/>
  <c r="G43" i="27"/>
  <c r="G50" i="27" s="1"/>
  <c r="F43" i="27"/>
  <c r="F50" i="27" s="1"/>
  <c r="E43" i="27"/>
  <c r="E50" i="27" s="1"/>
  <c r="D43" i="27"/>
  <c r="D50" i="27" s="1"/>
  <c r="C43" i="27"/>
  <c r="C50" i="27" s="1"/>
  <c r="B43" i="27"/>
  <c r="A87" i="22"/>
  <c r="I85" i="22"/>
  <c r="I75" i="22"/>
  <c r="I74" i="22" s="1"/>
  <c r="B71" i="22"/>
  <c r="I58" i="22"/>
  <c r="B58" i="22"/>
  <c r="M45" i="22"/>
  <c r="M55" i="22" s="1"/>
  <c r="L45" i="22"/>
  <c r="L55" i="22" s="1"/>
  <c r="K45" i="22"/>
  <c r="K55" i="22" s="1"/>
  <c r="J45" i="22"/>
  <c r="J55" i="22" s="1"/>
  <c r="I45" i="22"/>
  <c r="I55" i="22" s="1"/>
  <c r="H45" i="22"/>
  <c r="H55" i="22" s="1"/>
  <c r="G45" i="22"/>
  <c r="G55" i="22" s="1"/>
  <c r="F45" i="22"/>
  <c r="F55" i="22" s="1"/>
  <c r="E45" i="22"/>
  <c r="E55" i="22" s="1"/>
  <c r="D45" i="22"/>
  <c r="D55" i="22" s="1"/>
  <c r="C45" i="22"/>
  <c r="B45" i="22"/>
  <c r="M43" i="22"/>
  <c r="M50" i="22" s="1"/>
  <c r="L43" i="22"/>
  <c r="L50" i="22" s="1"/>
  <c r="K43" i="22"/>
  <c r="K50" i="22" s="1"/>
  <c r="J43" i="22"/>
  <c r="J50" i="22" s="1"/>
  <c r="I43" i="22"/>
  <c r="I50" i="22" s="1"/>
  <c r="H43" i="22"/>
  <c r="H50" i="22" s="1"/>
  <c r="G43" i="22"/>
  <c r="G50" i="22" s="1"/>
  <c r="F43" i="22"/>
  <c r="F50" i="22" s="1"/>
  <c r="E43" i="22"/>
  <c r="E50" i="22" s="1"/>
  <c r="D43" i="22"/>
  <c r="D50" i="22" s="1"/>
  <c r="C43" i="22"/>
  <c r="C50" i="22" s="1"/>
  <c r="B43" i="22"/>
  <c r="I58" i="15"/>
  <c r="A87" i="17"/>
  <c r="I85" i="17"/>
  <c r="I75" i="17"/>
  <c r="I74" i="17" s="1"/>
  <c r="B71" i="17"/>
  <c r="I58" i="17"/>
  <c r="B58" i="17"/>
  <c r="M45" i="17"/>
  <c r="M55" i="17" s="1"/>
  <c r="L45" i="17"/>
  <c r="L55" i="17" s="1"/>
  <c r="K45" i="17"/>
  <c r="K55" i="17" s="1"/>
  <c r="J45" i="17"/>
  <c r="J55" i="17" s="1"/>
  <c r="I45" i="17"/>
  <c r="I55" i="17" s="1"/>
  <c r="H45" i="17"/>
  <c r="H55" i="17" s="1"/>
  <c r="G45" i="17"/>
  <c r="G55" i="17" s="1"/>
  <c r="F45" i="17"/>
  <c r="F55" i="17" s="1"/>
  <c r="E45" i="17"/>
  <c r="E55" i="17" s="1"/>
  <c r="D45" i="17"/>
  <c r="D55" i="17" s="1"/>
  <c r="C45" i="17"/>
  <c r="B45" i="17"/>
  <c r="M43" i="17"/>
  <c r="M50" i="17" s="1"/>
  <c r="L43" i="17"/>
  <c r="L50" i="17" s="1"/>
  <c r="K43" i="17"/>
  <c r="K50" i="17" s="1"/>
  <c r="J43" i="17"/>
  <c r="J50" i="17" s="1"/>
  <c r="I43" i="17"/>
  <c r="I50" i="17" s="1"/>
  <c r="H43" i="17"/>
  <c r="H50" i="17" s="1"/>
  <c r="G43" i="17"/>
  <c r="G50" i="17" s="1"/>
  <c r="F43" i="17"/>
  <c r="F50" i="17" s="1"/>
  <c r="E43" i="17"/>
  <c r="E50" i="17" s="1"/>
  <c r="D43" i="17"/>
  <c r="D50" i="17" s="1"/>
  <c r="C43" i="17"/>
  <c r="C50" i="17" s="1"/>
  <c r="B43" i="17"/>
  <c r="A87" i="18"/>
  <c r="I85" i="18"/>
  <c r="I75" i="18"/>
  <c r="I74" i="18" s="1"/>
  <c r="B71" i="18"/>
  <c r="I58" i="18"/>
  <c r="B58" i="18"/>
  <c r="M45" i="18"/>
  <c r="M55" i="18" s="1"/>
  <c r="L45" i="18"/>
  <c r="L55" i="18" s="1"/>
  <c r="K45" i="18"/>
  <c r="K55" i="18" s="1"/>
  <c r="J45" i="18"/>
  <c r="J55" i="18" s="1"/>
  <c r="I45" i="18"/>
  <c r="I55" i="18" s="1"/>
  <c r="H45" i="18"/>
  <c r="H55" i="18" s="1"/>
  <c r="G45" i="18"/>
  <c r="G55" i="18" s="1"/>
  <c r="F45" i="18"/>
  <c r="F55" i="18" s="1"/>
  <c r="E45" i="18"/>
  <c r="E55" i="18" s="1"/>
  <c r="D45" i="18"/>
  <c r="D55" i="18" s="1"/>
  <c r="C45" i="18"/>
  <c r="B45" i="18"/>
  <c r="M43" i="18"/>
  <c r="M50" i="18" s="1"/>
  <c r="L43" i="18"/>
  <c r="L50" i="18" s="1"/>
  <c r="K43" i="18"/>
  <c r="K50" i="18" s="1"/>
  <c r="J43" i="18"/>
  <c r="J50" i="18" s="1"/>
  <c r="I43" i="18"/>
  <c r="I50" i="18" s="1"/>
  <c r="H43" i="18"/>
  <c r="H50" i="18" s="1"/>
  <c r="G43" i="18"/>
  <c r="G50" i="18" s="1"/>
  <c r="F43" i="18"/>
  <c r="F50" i="18" s="1"/>
  <c r="E43" i="18"/>
  <c r="E50" i="18" s="1"/>
  <c r="D43" i="18"/>
  <c r="D50" i="18" s="1"/>
  <c r="C43" i="18"/>
  <c r="C50" i="18" s="1"/>
  <c r="B43" i="18"/>
  <c r="A87" i="19"/>
  <c r="I85" i="19"/>
  <c r="I75" i="19"/>
  <c r="I74" i="19" s="1"/>
  <c r="B71" i="19"/>
  <c r="I58" i="19"/>
  <c r="B58" i="19"/>
  <c r="M45" i="19"/>
  <c r="M55" i="19" s="1"/>
  <c r="L45" i="19"/>
  <c r="L55" i="19" s="1"/>
  <c r="K45" i="19"/>
  <c r="K55" i="19" s="1"/>
  <c r="J45" i="19"/>
  <c r="J55" i="19" s="1"/>
  <c r="I45" i="19"/>
  <c r="I55" i="19" s="1"/>
  <c r="H45" i="19"/>
  <c r="H55" i="19" s="1"/>
  <c r="G45" i="19"/>
  <c r="G55" i="19" s="1"/>
  <c r="F45" i="19"/>
  <c r="F55" i="19" s="1"/>
  <c r="E45" i="19"/>
  <c r="E55" i="19" s="1"/>
  <c r="D45" i="19"/>
  <c r="D55" i="19" s="1"/>
  <c r="C45" i="19"/>
  <c r="B45" i="19"/>
  <c r="M43" i="19"/>
  <c r="M50" i="19" s="1"/>
  <c r="L43" i="19"/>
  <c r="L50" i="19" s="1"/>
  <c r="K43" i="19"/>
  <c r="K50" i="19" s="1"/>
  <c r="J43" i="19"/>
  <c r="J50" i="19" s="1"/>
  <c r="I43" i="19"/>
  <c r="I50" i="19" s="1"/>
  <c r="H43" i="19"/>
  <c r="H50" i="19" s="1"/>
  <c r="G43" i="19"/>
  <c r="G50" i="19" s="1"/>
  <c r="F43" i="19"/>
  <c r="F50" i="19" s="1"/>
  <c r="E43" i="19"/>
  <c r="E50" i="19" s="1"/>
  <c r="D43" i="19"/>
  <c r="D50" i="19" s="1"/>
  <c r="C43" i="19"/>
  <c r="C50" i="19" s="1"/>
  <c r="B43" i="19"/>
  <c r="A87" i="20"/>
  <c r="I85" i="20"/>
  <c r="I75" i="20"/>
  <c r="I74" i="20" s="1"/>
  <c r="B71" i="20"/>
  <c r="I58" i="20"/>
  <c r="B58" i="20"/>
  <c r="M45" i="20"/>
  <c r="M55" i="20" s="1"/>
  <c r="L45" i="20"/>
  <c r="L55" i="20" s="1"/>
  <c r="K45" i="20"/>
  <c r="K55" i="20" s="1"/>
  <c r="J45" i="20"/>
  <c r="J55" i="20" s="1"/>
  <c r="I45" i="20"/>
  <c r="I55" i="20" s="1"/>
  <c r="H45" i="20"/>
  <c r="H55" i="20" s="1"/>
  <c r="G45" i="20"/>
  <c r="G55" i="20" s="1"/>
  <c r="F45" i="20"/>
  <c r="F55" i="20" s="1"/>
  <c r="E45" i="20"/>
  <c r="E55" i="20" s="1"/>
  <c r="D45" i="20"/>
  <c r="D55" i="20" s="1"/>
  <c r="C45" i="20"/>
  <c r="B45" i="20"/>
  <c r="M43" i="20"/>
  <c r="M50" i="20" s="1"/>
  <c r="L43" i="20"/>
  <c r="L50" i="20" s="1"/>
  <c r="K43" i="20"/>
  <c r="K50" i="20" s="1"/>
  <c r="J43" i="20"/>
  <c r="J50" i="20" s="1"/>
  <c r="I43" i="20"/>
  <c r="I50" i="20" s="1"/>
  <c r="H43" i="20"/>
  <c r="H50" i="20" s="1"/>
  <c r="G43" i="20"/>
  <c r="G50" i="20" s="1"/>
  <c r="F43" i="20"/>
  <c r="F50" i="20" s="1"/>
  <c r="E43" i="20"/>
  <c r="E50" i="20" s="1"/>
  <c r="D43" i="20"/>
  <c r="D50" i="20" s="1"/>
  <c r="C43" i="20"/>
  <c r="C50" i="20" s="1"/>
  <c r="B43" i="20"/>
  <c r="A87" i="21"/>
  <c r="I85" i="21"/>
  <c r="I75" i="21"/>
  <c r="I74" i="21"/>
  <c r="B71" i="21"/>
  <c r="I58" i="21"/>
  <c r="B58" i="21"/>
  <c r="M45" i="21"/>
  <c r="M55" i="21" s="1"/>
  <c r="L45" i="21"/>
  <c r="L55" i="21" s="1"/>
  <c r="K45" i="21"/>
  <c r="K55" i="21" s="1"/>
  <c r="J45" i="21"/>
  <c r="J55" i="21" s="1"/>
  <c r="I45" i="21"/>
  <c r="I55" i="21" s="1"/>
  <c r="H45" i="21"/>
  <c r="H55" i="21" s="1"/>
  <c r="G45" i="21"/>
  <c r="G55" i="21" s="1"/>
  <c r="F45" i="21"/>
  <c r="F55" i="21" s="1"/>
  <c r="E45" i="21"/>
  <c r="E55" i="21" s="1"/>
  <c r="D45" i="21"/>
  <c r="D55" i="21" s="1"/>
  <c r="C45" i="21"/>
  <c r="B45" i="21"/>
  <c r="M43" i="21"/>
  <c r="M50" i="21" s="1"/>
  <c r="L43" i="21"/>
  <c r="L50" i="21" s="1"/>
  <c r="K43" i="21"/>
  <c r="K50" i="21" s="1"/>
  <c r="J43" i="21"/>
  <c r="J50" i="21" s="1"/>
  <c r="I43" i="21"/>
  <c r="I50" i="21" s="1"/>
  <c r="H43" i="21"/>
  <c r="H50" i="21" s="1"/>
  <c r="G43" i="21"/>
  <c r="G50" i="21" s="1"/>
  <c r="F43" i="21"/>
  <c r="F50" i="21" s="1"/>
  <c r="E43" i="21"/>
  <c r="E50" i="21" s="1"/>
  <c r="D43" i="21"/>
  <c r="D50" i="21" s="1"/>
  <c r="C43" i="21"/>
  <c r="C50" i="21" s="1"/>
  <c r="B43" i="21"/>
  <c r="A87" i="16"/>
  <c r="I85" i="16"/>
  <c r="I75" i="16"/>
  <c r="I74" i="16" s="1"/>
  <c r="B71" i="16"/>
  <c r="I58" i="16"/>
  <c r="B58" i="16"/>
  <c r="M45" i="16"/>
  <c r="M55" i="16" s="1"/>
  <c r="L45" i="16"/>
  <c r="L55" i="16" s="1"/>
  <c r="K45" i="16"/>
  <c r="K55" i="16" s="1"/>
  <c r="J45" i="16"/>
  <c r="J55" i="16" s="1"/>
  <c r="I45" i="16"/>
  <c r="I55" i="16" s="1"/>
  <c r="H45" i="16"/>
  <c r="H55" i="16" s="1"/>
  <c r="G45" i="16"/>
  <c r="G55" i="16" s="1"/>
  <c r="F45" i="16"/>
  <c r="F55" i="16" s="1"/>
  <c r="E45" i="16"/>
  <c r="E55" i="16" s="1"/>
  <c r="D45" i="16"/>
  <c r="D55" i="16" s="1"/>
  <c r="C45" i="16"/>
  <c r="B45" i="16"/>
  <c r="M43" i="16"/>
  <c r="M50" i="16" s="1"/>
  <c r="L43" i="16"/>
  <c r="L50" i="16" s="1"/>
  <c r="K43" i="16"/>
  <c r="K50" i="16" s="1"/>
  <c r="J43" i="16"/>
  <c r="J50" i="16" s="1"/>
  <c r="I43" i="16"/>
  <c r="I50" i="16" s="1"/>
  <c r="H43" i="16"/>
  <c r="H50" i="16" s="1"/>
  <c r="G43" i="16"/>
  <c r="G50" i="16" s="1"/>
  <c r="F43" i="16"/>
  <c r="F50" i="16" s="1"/>
  <c r="E43" i="16"/>
  <c r="E50" i="16" s="1"/>
  <c r="D43" i="16"/>
  <c r="D50" i="16" s="1"/>
  <c r="C43" i="16"/>
  <c r="C50" i="16" s="1"/>
  <c r="B43" i="16"/>
  <c r="A87" i="10"/>
  <c r="I85" i="10"/>
  <c r="I75" i="10"/>
  <c r="I74" i="10" s="1"/>
  <c r="B71" i="10"/>
  <c r="I58" i="10"/>
  <c r="B58" i="10"/>
  <c r="M45" i="10"/>
  <c r="M55" i="10" s="1"/>
  <c r="L45" i="10"/>
  <c r="L55" i="10" s="1"/>
  <c r="K45" i="10"/>
  <c r="K55" i="10" s="1"/>
  <c r="J45" i="10"/>
  <c r="J55" i="10" s="1"/>
  <c r="I45" i="10"/>
  <c r="I55" i="10" s="1"/>
  <c r="H45" i="10"/>
  <c r="H55" i="10" s="1"/>
  <c r="G45" i="10"/>
  <c r="G55" i="10" s="1"/>
  <c r="F45" i="10"/>
  <c r="F55" i="10" s="1"/>
  <c r="E45" i="10"/>
  <c r="E55" i="10" s="1"/>
  <c r="D45" i="10"/>
  <c r="D55" i="10" s="1"/>
  <c r="C45" i="10"/>
  <c r="B45" i="10"/>
  <c r="M43" i="10"/>
  <c r="M50" i="10" s="1"/>
  <c r="L43" i="10"/>
  <c r="L50" i="10" s="1"/>
  <c r="K43" i="10"/>
  <c r="K50" i="10" s="1"/>
  <c r="J43" i="10"/>
  <c r="J50" i="10" s="1"/>
  <c r="I43" i="10"/>
  <c r="I50" i="10" s="1"/>
  <c r="H43" i="10"/>
  <c r="H50" i="10" s="1"/>
  <c r="G43" i="10"/>
  <c r="G50" i="10" s="1"/>
  <c r="F43" i="10"/>
  <c r="F50" i="10" s="1"/>
  <c r="E43" i="10"/>
  <c r="E50" i="10" s="1"/>
  <c r="D43" i="10"/>
  <c r="D50" i="10" s="1"/>
  <c r="C43" i="10"/>
  <c r="C50" i="10" s="1"/>
  <c r="B43" i="10"/>
  <c r="A87" i="11"/>
  <c r="I85" i="11"/>
  <c r="I75" i="11"/>
  <c r="I74" i="11" s="1"/>
  <c r="B71" i="11"/>
  <c r="I58" i="11"/>
  <c r="B58" i="11"/>
  <c r="M45" i="11"/>
  <c r="M55" i="11" s="1"/>
  <c r="L45" i="11"/>
  <c r="L55" i="11" s="1"/>
  <c r="K45" i="11"/>
  <c r="K55" i="11" s="1"/>
  <c r="J45" i="11"/>
  <c r="J55" i="11" s="1"/>
  <c r="I45" i="11"/>
  <c r="I55" i="11" s="1"/>
  <c r="H45" i="11"/>
  <c r="H55" i="11" s="1"/>
  <c r="G45" i="11"/>
  <c r="G55" i="11" s="1"/>
  <c r="F45" i="11"/>
  <c r="F55" i="11" s="1"/>
  <c r="E45" i="11"/>
  <c r="E55" i="11" s="1"/>
  <c r="D45" i="11"/>
  <c r="D55" i="11" s="1"/>
  <c r="C45" i="11"/>
  <c r="B45" i="11"/>
  <c r="M43" i="11"/>
  <c r="M50" i="11" s="1"/>
  <c r="L43" i="11"/>
  <c r="L50" i="11" s="1"/>
  <c r="K43" i="11"/>
  <c r="K50" i="11" s="1"/>
  <c r="J43" i="11"/>
  <c r="J50" i="11" s="1"/>
  <c r="I43" i="11"/>
  <c r="I50" i="11" s="1"/>
  <c r="H43" i="11"/>
  <c r="H50" i="11" s="1"/>
  <c r="G43" i="11"/>
  <c r="G50" i="11" s="1"/>
  <c r="F43" i="11"/>
  <c r="F50" i="11" s="1"/>
  <c r="E43" i="11"/>
  <c r="E50" i="11" s="1"/>
  <c r="D43" i="11"/>
  <c r="D50" i="11" s="1"/>
  <c r="C43" i="11"/>
  <c r="C50" i="11" s="1"/>
  <c r="B43" i="11"/>
  <c r="A87" i="12"/>
  <c r="I85" i="12"/>
  <c r="I75" i="12"/>
  <c r="I74" i="12" s="1"/>
  <c r="B71" i="12"/>
  <c r="I58" i="12"/>
  <c r="B58" i="12"/>
  <c r="M45" i="12"/>
  <c r="M55" i="12" s="1"/>
  <c r="L45" i="12"/>
  <c r="L55" i="12" s="1"/>
  <c r="K45" i="12"/>
  <c r="K55" i="12" s="1"/>
  <c r="J45" i="12"/>
  <c r="J55" i="12" s="1"/>
  <c r="I45" i="12"/>
  <c r="I55" i="12" s="1"/>
  <c r="H45" i="12"/>
  <c r="H55" i="12" s="1"/>
  <c r="G45" i="12"/>
  <c r="G55" i="12" s="1"/>
  <c r="F45" i="12"/>
  <c r="F55" i="12" s="1"/>
  <c r="E45" i="12"/>
  <c r="E55" i="12" s="1"/>
  <c r="D45" i="12"/>
  <c r="D55" i="12" s="1"/>
  <c r="C45" i="12"/>
  <c r="B45" i="12"/>
  <c r="M43" i="12"/>
  <c r="M50" i="12" s="1"/>
  <c r="L43" i="12"/>
  <c r="L50" i="12" s="1"/>
  <c r="K43" i="12"/>
  <c r="K50" i="12" s="1"/>
  <c r="J43" i="12"/>
  <c r="J50" i="12" s="1"/>
  <c r="I43" i="12"/>
  <c r="I50" i="12" s="1"/>
  <c r="H43" i="12"/>
  <c r="H50" i="12" s="1"/>
  <c r="G43" i="12"/>
  <c r="G50" i="12" s="1"/>
  <c r="F43" i="12"/>
  <c r="F50" i="12" s="1"/>
  <c r="E43" i="12"/>
  <c r="E50" i="12" s="1"/>
  <c r="D43" i="12"/>
  <c r="D50" i="12" s="1"/>
  <c r="C43" i="12"/>
  <c r="C50" i="12" s="1"/>
  <c r="B43" i="12"/>
  <c r="A87" i="13"/>
  <c r="I85" i="13"/>
  <c r="I75" i="13"/>
  <c r="I74" i="13" s="1"/>
  <c r="B71" i="13"/>
  <c r="I58" i="13"/>
  <c r="B58" i="13"/>
  <c r="M45" i="13"/>
  <c r="M55" i="13" s="1"/>
  <c r="L45" i="13"/>
  <c r="L55" i="13" s="1"/>
  <c r="K45" i="13"/>
  <c r="K55" i="13" s="1"/>
  <c r="J45" i="13"/>
  <c r="J55" i="13" s="1"/>
  <c r="I45" i="13"/>
  <c r="I55" i="13" s="1"/>
  <c r="H45" i="13"/>
  <c r="H55" i="13" s="1"/>
  <c r="G45" i="13"/>
  <c r="G55" i="13" s="1"/>
  <c r="F45" i="13"/>
  <c r="F55" i="13" s="1"/>
  <c r="E45" i="13"/>
  <c r="E55" i="13" s="1"/>
  <c r="D45" i="13"/>
  <c r="D55" i="13" s="1"/>
  <c r="C45" i="13"/>
  <c r="B45" i="13"/>
  <c r="M43" i="13"/>
  <c r="M50" i="13" s="1"/>
  <c r="L43" i="13"/>
  <c r="L50" i="13" s="1"/>
  <c r="K43" i="13"/>
  <c r="K50" i="13" s="1"/>
  <c r="J43" i="13"/>
  <c r="J50" i="13" s="1"/>
  <c r="I43" i="13"/>
  <c r="I50" i="13" s="1"/>
  <c r="H43" i="13"/>
  <c r="H50" i="13" s="1"/>
  <c r="G43" i="13"/>
  <c r="G50" i="13" s="1"/>
  <c r="F43" i="13"/>
  <c r="F50" i="13" s="1"/>
  <c r="E43" i="13"/>
  <c r="E50" i="13" s="1"/>
  <c r="D43" i="13"/>
  <c r="D50" i="13" s="1"/>
  <c r="C43" i="13"/>
  <c r="C50" i="13" s="1"/>
  <c r="B43" i="13"/>
  <c r="A87" i="14"/>
  <c r="I85" i="14"/>
  <c r="I75" i="14"/>
  <c r="I74" i="14" s="1"/>
  <c r="B71" i="14"/>
  <c r="I58" i="14"/>
  <c r="B58" i="14"/>
  <c r="M45" i="14"/>
  <c r="M55" i="14" s="1"/>
  <c r="L45" i="14"/>
  <c r="L55" i="14" s="1"/>
  <c r="K45" i="14"/>
  <c r="K55" i="14" s="1"/>
  <c r="J45" i="14"/>
  <c r="J55" i="14" s="1"/>
  <c r="I45" i="14"/>
  <c r="I55" i="14" s="1"/>
  <c r="H45" i="14"/>
  <c r="H55" i="14" s="1"/>
  <c r="G45" i="14"/>
  <c r="G55" i="14" s="1"/>
  <c r="F45" i="14"/>
  <c r="F55" i="14" s="1"/>
  <c r="E45" i="14"/>
  <c r="E55" i="14" s="1"/>
  <c r="D45" i="14"/>
  <c r="D55" i="14" s="1"/>
  <c r="C45" i="14"/>
  <c r="B45" i="14"/>
  <c r="M43" i="14"/>
  <c r="M50" i="14" s="1"/>
  <c r="L43" i="14"/>
  <c r="L50" i="14" s="1"/>
  <c r="K43" i="14"/>
  <c r="K50" i="14" s="1"/>
  <c r="J43" i="14"/>
  <c r="J50" i="14" s="1"/>
  <c r="I43" i="14"/>
  <c r="I50" i="14" s="1"/>
  <c r="H43" i="14"/>
  <c r="H50" i="14" s="1"/>
  <c r="G43" i="14"/>
  <c r="G50" i="14" s="1"/>
  <c r="F43" i="14"/>
  <c r="F50" i="14" s="1"/>
  <c r="E43" i="14"/>
  <c r="E50" i="14" s="1"/>
  <c r="D43" i="14"/>
  <c r="D50" i="14" s="1"/>
  <c r="C43" i="14"/>
  <c r="C50" i="14" s="1"/>
  <c r="B43" i="14"/>
  <c r="A87" i="15"/>
  <c r="I85" i="15"/>
  <c r="I75" i="15"/>
  <c r="I74" i="15" s="1"/>
  <c r="B71" i="15"/>
  <c r="B58" i="15"/>
  <c r="M45" i="15"/>
  <c r="M55" i="15" s="1"/>
  <c r="L45" i="15"/>
  <c r="L55" i="15" s="1"/>
  <c r="K45" i="15"/>
  <c r="K55" i="15" s="1"/>
  <c r="J45" i="15"/>
  <c r="J55" i="15" s="1"/>
  <c r="I45" i="15"/>
  <c r="I55" i="15" s="1"/>
  <c r="H45" i="15"/>
  <c r="H55" i="15" s="1"/>
  <c r="G45" i="15"/>
  <c r="G55" i="15" s="1"/>
  <c r="F45" i="15"/>
  <c r="F55" i="15" s="1"/>
  <c r="E45" i="15"/>
  <c r="E55" i="15" s="1"/>
  <c r="D45" i="15"/>
  <c r="D55" i="15" s="1"/>
  <c r="C45" i="15"/>
  <c r="B45" i="15"/>
  <c r="M43" i="15"/>
  <c r="M50" i="15" s="1"/>
  <c r="L43" i="15"/>
  <c r="L50" i="15" s="1"/>
  <c r="K43" i="15"/>
  <c r="K50" i="15" s="1"/>
  <c r="J43" i="15"/>
  <c r="J50" i="15" s="1"/>
  <c r="I43" i="15"/>
  <c r="I50" i="15" s="1"/>
  <c r="H43" i="15"/>
  <c r="H50" i="15" s="1"/>
  <c r="G43" i="15"/>
  <c r="G50" i="15" s="1"/>
  <c r="F43" i="15"/>
  <c r="F50" i="15" s="1"/>
  <c r="E43" i="15"/>
  <c r="E50" i="15" s="1"/>
  <c r="D43" i="15"/>
  <c r="D50" i="15" s="1"/>
  <c r="C43" i="15"/>
  <c r="C50" i="15" s="1"/>
  <c r="B43" i="15"/>
  <c r="A87" i="9"/>
  <c r="I85" i="9"/>
  <c r="I75" i="9"/>
  <c r="I74" i="9" s="1"/>
  <c r="B71" i="9"/>
  <c r="I58" i="9"/>
  <c r="B58" i="9"/>
  <c r="M45" i="9"/>
  <c r="M55" i="9" s="1"/>
  <c r="L45" i="9"/>
  <c r="L55" i="9" s="1"/>
  <c r="K45" i="9"/>
  <c r="K55" i="9" s="1"/>
  <c r="J45" i="9"/>
  <c r="J55" i="9" s="1"/>
  <c r="I45" i="9"/>
  <c r="I55" i="9" s="1"/>
  <c r="H45" i="9"/>
  <c r="H55" i="9" s="1"/>
  <c r="G45" i="9"/>
  <c r="G55" i="9" s="1"/>
  <c r="F45" i="9"/>
  <c r="F55" i="9" s="1"/>
  <c r="E45" i="9"/>
  <c r="E55" i="9" s="1"/>
  <c r="D45" i="9"/>
  <c r="D55" i="9" s="1"/>
  <c r="C45" i="9"/>
  <c r="B45" i="9"/>
  <c r="M43" i="9"/>
  <c r="M50" i="9" s="1"/>
  <c r="L43" i="9"/>
  <c r="L50" i="9" s="1"/>
  <c r="K43" i="9"/>
  <c r="K50" i="9" s="1"/>
  <c r="J43" i="9"/>
  <c r="J50" i="9" s="1"/>
  <c r="I43" i="9"/>
  <c r="I50" i="9" s="1"/>
  <c r="H43" i="9"/>
  <c r="H50" i="9" s="1"/>
  <c r="G43" i="9"/>
  <c r="G50" i="9" s="1"/>
  <c r="F43" i="9"/>
  <c r="F50" i="9" s="1"/>
  <c r="E43" i="9"/>
  <c r="E50" i="9" s="1"/>
  <c r="D43" i="9"/>
  <c r="D50" i="9" s="1"/>
  <c r="C43" i="9"/>
  <c r="C50" i="9" s="1"/>
  <c r="B43" i="9"/>
  <c r="A87" i="5"/>
  <c r="I85" i="5"/>
  <c r="I75" i="5"/>
  <c r="I74" i="5" s="1"/>
  <c r="B71" i="5"/>
  <c r="I58" i="5"/>
  <c r="B58" i="5"/>
  <c r="M45" i="5"/>
  <c r="M55" i="5" s="1"/>
  <c r="L45" i="5"/>
  <c r="L55" i="5" s="1"/>
  <c r="K45" i="5"/>
  <c r="K55" i="5" s="1"/>
  <c r="J45" i="5"/>
  <c r="J55" i="5" s="1"/>
  <c r="I45" i="5"/>
  <c r="I55" i="5" s="1"/>
  <c r="H45" i="5"/>
  <c r="H55" i="5" s="1"/>
  <c r="G45" i="5"/>
  <c r="G55" i="5" s="1"/>
  <c r="F45" i="5"/>
  <c r="F55" i="5" s="1"/>
  <c r="E45" i="5"/>
  <c r="E55" i="5" s="1"/>
  <c r="D45" i="5"/>
  <c r="D55" i="5" s="1"/>
  <c r="C45" i="5"/>
  <c r="B45" i="5"/>
  <c r="M43" i="5"/>
  <c r="M50" i="5" s="1"/>
  <c r="L43" i="5"/>
  <c r="L50" i="5" s="1"/>
  <c r="K43" i="5"/>
  <c r="K50" i="5" s="1"/>
  <c r="J43" i="5"/>
  <c r="J50" i="5" s="1"/>
  <c r="I43" i="5"/>
  <c r="I50" i="5" s="1"/>
  <c r="H43" i="5"/>
  <c r="H50" i="5" s="1"/>
  <c r="G43" i="5"/>
  <c r="G50" i="5" s="1"/>
  <c r="F43" i="5"/>
  <c r="F50" i="5" s="1"/>
  <c r="E43" i="5"/>
  <c r="E50" i="5" s="1"/>
  <c r="D43" i="5"/>
  <c r="D50" i="5" s="1"/>
  <c r="C43" i="5"/>
  <c r="C50" i="5" s="1"/>
  <c r="B43" i="5"/>
  <c r="A87" i="6"/>
  <c r="I85" i="6"/>
  <c r="I75" i="6"/>
  <c r="I74" i="6"/>
  <c r="B71" i="6"/>
  <c r="I58" i="6"/>
  <c r="B58" i="6"/>
  <c r="M45" i="6"/>
  <c r="M55" i="6" s="1"/>
  <c r="L45" i="6"/>
  <c r="L55" i="6" s="1"/>
  <c r="K45" i="6"/>
  <c r="K55" i="6" s="1"/>
  <c r="J45" i="6"/>
  <c r="J55" i="6" s="1"/>
  <c r="I45" i="6"/>
  <c r="I55" i="6" s="1"/>
  <c r="H45" i="6"/>
  <c r="H55" i="6" s="1"/>
  <c r="G45" i="6"/>
  <c r="G55" i="6" s="1"/>
  <c r="F45" i="6"/>
  <c r="F55" i="6" s="1"/>
  <c r="E45" i="6"/>
  <c r="E55" i="6" s="1"/>
  <c r="D45" i="6"/>
  <c r="D55" i="6" s="1"/>
  <c r="C45" i="6"/>
  <c r="B45" i="6"/>
  <c r="M43" i="6"/>
  <c r="M50" i="6" s="1"/>
  <c r="L43" i="6"/>
  <c r="L50" i="6" s="1"/>
  <c r="K43" i="6"/>
  <c r="K50" i="6" s="1"/>
  <c r="J43" i="6"/>
  <c r="J50" i="6" s="1"/>
  <c r="I43" i="6"/>
  <c r="I50" i="6" s="1"/>
  <c r="H43" i="6"/>
  <c r="H50" i="6" s="1"/>
  <c r="G43" i="6"/>
  <c r="G50" i="6" s="1"/>
  <c r="F43" i="6"/>
  <c r="F50" i="6" s="1"/>
  <c r="E43" i="6"/>
  <c r="E50" i="6" s="1"/>
  <c r="D43" i="6"/>
  <c r="D50" i="6" s="1"/>
  <c r="C43" i="6"/>
  <c r="C50" i="6" s="1"/>
  <c r="B43" i="6"/>
  <c r="A87" i="7"/>
  <c r="I85" i="7"/>
  <c r="I75" i="7"/>
  <c r="I74" i="7"/>
  <c r="B71" i="7"/>
  <c r="I58" i="7"/>
  <c r="B58" i="7"/>
  <c r="M45" i="7"/>
  <c r="M55" i="7" s="1"/>
  <c r="L45" i="7"/>
  <c r="L55" i="7" s="1"/>
  <c r="K45" i="7"/>
  <c r="K55" i="7" s="1"/>
  <c r="J45" i="7"/>
  <c r="J55" i="7" s="1"/>
  <c r="I45" i="7"/>
  <c r="I55" i="7" s="1"/>
  <c r="H45" i="7"/>
  <c r="H55" i="7" s="1"/>
  <c r="G45" i="7"/>
  <c r="G55" i="7" s="1"/>
  <c r="F45" i="7"/>
  <c r="F55" i="7" s="1"/>
  <c r="E45" i="7"/>
  <c r="E55" i="7" s="1"/>
  <c r="D45" i="7"/>
  <c r="D55" i="7" s="1"/>
  <c r="C45" i="7"/>
  <c r="B45" i="7"/>
  <c r="M43" i="7"/>
  <c r="M50" i="7" s="1"/>
  <c r="L43" i="7"/>
  <c r="L50" i="7" s="1"/>
  <c r="K43" i="7"/>
  <c r="K50" i="7" s="1"/>
  <c r="J43" i="7"/>
  <c r="J50" i="7" s="1"/>
  <c r="I43" i="7"/>
  <c r="I50" i="7" s="1"/>
  <c r="H43" i="7"/>
  <c r="H50" i="7" s="1"/>
  <c r="G43" i="7"/>
  <c r="G50" i="7" s="1"/>
  <c r="F43" i="7"/>
  <c r="F50" i="7" s="1"/>
  <c r="E43" i="7"/>
  <c r="E50" i="7" s="1"/>
  <c r="D43" i="7"/>
  <c r="D50" i="7" s="1"/>
  <c r="C43" i="7"/>
  <c r="C50" i="7" s="1"/>
  <c r="B43" i="7"/>
  <c r="A87" i="8"/>
  <c r="I85" i="8"/>
  <c r="I75" i="8"/>
  <c r="I74" i="8"/>
  <c r="B71" i="8"/>
  <c r="I58" i="8"/>
  <c r="B58" i="8"/>
  <c r="M45" i="8"/>
  <c r="M55" i="8" s="1"/>
  <c r="L45" i="8"/>
  <c r="L55" i="8" s="1"/>
  <c r="K45" i="8"/>
  <c r="K55" i="8" s="1"/>
  <c r="J45" i="8"/>
  <c r="J55" i="8" s="1"/>
  <c r="I45" i="8"/>
  <c r="I55" i="8" s="1"/>
  <c r="H45" i="8"/>
  <c r="H55" i="8" s="1"/>
  <c r="G45" i="8"/>
  <c r="G55" i="8" s="1"/>
  <c r="F45" i="8"/>
  <c r="F55" i="8" s="1"/>
  <c r="E45" i="8"/>
  <c r="E55" i="8" s="1"/>
  <c r="D45" i="8"/>
  <c r="D55" i="8" s="1"/>
  <c r="C45" i="8"/>
  <c r="B45" i="8"/>
  <c r="M43" i="8"/>
  <c r="M50" i="8" s="1"/>
  <c r="L43" i="8"/>
  <c r="L50" i="8" s="1"/>
  <c r="K43" i="8"/>
  <c r="K50" i="8" s="1"/>
  <c r="J43" i="8"/>
  <c r="J50" i="8" s="1"/>
  <c r="I43" i="8"/>
  <c r="I50" i="8" s="1"/>
  <c r="H43" i="8"/>
  <c r="H50" i="8" s="1"/>
  <c r="G43" i="8"/>
  <c r="G50" i="8" s="1"/>
  <c r="F43" i="8"/>
  <c r="F50" i="8" s="1"/>
  <c r="E43" i="8"/>
  <c r="E50" i="8" s="1"/>
  <c r="D43" i="8"/>
  <c r="D50" i="8" s="1"/>
  <c r="C43" i="8"/>
  <c r="C50" i="8" s="1"/>
  <c r="B43" i="8"/>
  <c r="A87" i="4"/>
  <c r="I85" i="4"/>
  <c r="I75" i="4"/>
  <c r="I74" i="4"/>
  <c r="B71" i="4"/>
  <c r="I58" i="4"/>
  <c r="B58" i="4"/>
  <c r="M45" i="4"/>
  <c r="M55" i="4" s="1"/>
  <c r="L45" i="4"/>
  <c r="L55" i="4" s="1"/>
  <c r="K45" i="4"/>
  <c r="K55" i="4" s="1"/>
  <c r="J45" i="4"/>
  <c r="J55" i="4" s="1"/>
  <c r="I45" i="4"/>
  <c r="I55" i="4" s="1"/>
  <c r="H45" i="4"/>
  <c r="H55" i="4" s="1"/>
  <c r="G45" i="4"/>
  <c r="G55" i="4" s="1"/>
  <c r="F45" i="4"/>
  <c r="F55" i="4" s="1"/>
  <c r="E45" i="4"/>
  <c r="E55" i="4" s="1"/>
  <c r="D45" i="4"/>
  <c r="D55" i="4" s="1"/>
  <c r="C45" i="4"/>
  <c r="B45" i="4"/>
  <c r="M43" i="4"/>
  <c r="M50" i="4" s="1"/>
  <c r="L43" i="4"/>
  <c r="L50" i="4" s="1"/>
  <c r="K43" i="4"/>
  <c r="K50" i="4" s="1"/>
  <c r="J43" i="4"/>
  <c r="J50" i="4" s="1"/>
  <c r="I43" i="4"/>
  <c r="I50" i="4" s="1"/>
  <c r="H43" i="4"/>
  <c r="H50" i="4" s="1"/>
  <c r="G43" i="4"/>
  <c r="G50" i="4" s="1"/>
  <c r="F43" i="4"/>
  <c r="F50" i="4" s="1"/>
  <c r="E43" i="4"/>
  <c r="E50" i="4" s="1"/>
  <c r="D43" i="4"/>
  <c r="D50" i="4" s="1"/>
  <c r="C43" i="4"/>
  <c r="C50" i="4" s="1"/>
  <c r="B43" i="4"/>
  <c r="A87" i="3"/>
  <c r="I85" i="3"/>
  <c r="I75" i="3"/>
  <c r="I74" i="3" s="1"/>
  <c r="B71" i="3"/>
  <c r="I58" i="3"/>
  <c r="B58" i="3"/>
  <c r="M45" i="3"/>
  <c r="M55" i="3" s="1"/>
  <c r="L45" i="3"/>
  <c r="L55" i="3" s="1"/>
  <c r="K45" i="3"/>
  <c r="K55" i="3" s="1"/>
  <c r="J45" i="3"/>
  <c r="J55" i="3" s="1"/>
  <c r="I45" i="3"/>
  <c r="I55" i="3" s="1"/>
  <c r="H45" i="3"/>
  <c r="H55" i="3" s="1"/>
  <c r="G45" i="3"/>
  <c r="G55" i="3" s="1"/>
  <c r="F45" i="3"/>
  <c r="F55" i="3" s="1"/>
  <c r="E45" i="3"/>
  <c r="E55" i="3" s="1"/>
  <c r="D45" i="3"/>
  <c r="D55" i="3" s="1"/>
  <c r="C45" i="3"/>
  <c r="B45" i="3"/>
  <c r="M43" i="3"/>
  <c r="M50" i="3" s="1"/>
  <c r="L43" i="3"/>
  <c r="L50" i="3" s="1"/>
  <c r="K43" i="3"/>
  <c r="K50" i="3" s="1"/>
  <c r="J43" i="3"/>
  <c r="J50" i="3" s="1"/>
  <c r="I43" i="3"/>
  <c r="I50" i="3" s="1"/>
  <c r="H43" i="3"/>
  <c r="H50" i="3" s="1"/>
  <c r="G43" i="3"/>
  <c r="G50" i="3" s="1"/>
  <c r="F43" i="3"/>
  <c r="F50" i="3" s="1"/>
  <c r="E43" i="3"/>
  <c r="E50" i="3" s="1"/>
  <c r="D43" i="3"/>
  <c r="D50" i="3" s="1"/>
  <c r="C43" i="3"/>
  <c r="C50" i="3" s="1"/>
  <c r="B43" i="3"/>
  <c r="A87" i="2"/>
  <c r="I85" i="2"/>
  <c r="I75" i="2"/>
  <c r="I74" i="2" s="1"/>
  <c r="B71" i="2"/>
  <c r="I58" i="2"/>
  <c r="B58" i="2"/>
  <c r="M45" i="2"/>
  <c r="M55" i="2" s="1"/>
  <c r="L45" i="2"/>
  <c r="L55" i="2" s="1"/>
  <c r="K45" i="2"/>
  <c r="K55" i="2" s="1"/>
  <c r="J45" i="2"/>
  <c r="J55" i="2" s="1"/>
  <c r="I45" i="2"/>
  <c r="I55" i="2" s="1"/>
  <c r="H45" i="2"/>
  <c r="H55" i="2" s="1"/>
  <c r="G45" i="2"/>
  <c r="G55" i="2" s="1"/>
  <c r="F45" i="2"/>
  <c r="F55" i="2" s="1"/>
  <c r="E45" i="2"/>
  <c r="E55" i="2" s="1"/>
  <c r="D45" i="2"/>
  <c r="D55" i="2" s="1"/>
  <c r="C45" i="2"/>
  <c r="B45" i="2"/>
  <c r="M43" i="2"/>
  <c r="M50" i="2" s="1"/>
  <c r="L43" i="2"/>
  <c r="L50" i="2" s="1"/>
  <c r="K43" i="2"/>
  <c r="K50" i="2" s="1"/>
  <c r="J43" i="2"/>
  <c r="J50" i="2" s="1"/>
  <c r="I43" i="2"/>
  <c r="I50" i="2" s="1"/>
  <c r="H43" i="2"/>
  <c r="H50" i="2" s="1"/>
  <c r="G43" i="2"/>
  <c r="G50" i="2" s="1"/>
  <c r="F43" i="2"/>
  <c r="F50" i="2" s="1"/>
  <c r="E43" i="2"/>
  <c r="E50" i="2" s="1"/>
  <c r="D43" i="2"/>
  <c r="D50" i="2" s="1"/>
  <c r="C43" i="2"/>
  <c r="C50" i="2" s="1"/>
  <c r="B43" i="2"/>
  <c r="A87" i="1"/>
  <c r="I85" i="1"/>
  <c r="I75" i="1"/>
  <c r="I74" i="1" s="1"/>
  <c r="B71" i="1"/>
  <c r="I58" i="1"/>
  <c r="B58" i="1"/>
  <c r="M45" i="1"/>
  <c r="M55" i="1" s="1"/>
  <c r="L45" i="1"/>
  <c r="L55" i="1" s="1"/>
  <c r="K45" i="1"/>
  <c r="K55" i="1" s="1"/>
  <c r="J45" i="1"/>
  <c r="J55" i="1" s="1"/>
  <c r="I45" i="1"/>
  <c r="I55" i="1" s="1"/>
  <c r="H45" i="1"/>
  <c r="H55" i="1" s="1"/>
  <c r="G45" i="1"/>
  <c r="G55" i="1" s="1"/>
  <c r="F45" i="1"/>
  <c r="F55" i="1" s="1"/>
  <c r="E45" i="1"/>
  <c r="E55" i="1" s="1"/>
  <c r="D45" i="1"/>
  <c r="D55" i="1" s="1"/>
  <c r="C45" i="1"/>
  <c r="B45" i="1"/>
  <c r="M43" i="1"/>
  <c r="M50" i="1" s="1"/>
  <c r="L43" i="1"/>
  <c r="L50" i="1" s="1"/>
  <c r="K43" i="1"/>
  <c r="K50" i="1" s="1"/>
  <c r="J43" i="1"/>
  <c r="J50" i="1" s="1"/>
  <c r="I43" i="1"/>
  <c r="I50" i="1" s="1"/>
  <c r="H43" i="1"/>
  <c r="H50" i="1" s="1"/>
  <c r="G43" i="1"/>
  <c r="G50" i="1" s="1"/>
  <c r="F43" i="1"/>
  <c r="F50" i="1" s="1"/>
  <c r="E43" i="1"/>
  <c r="E50" i="1" s="1"/>
  <c r="D43" i="1"/>
  <c r="D50" i="1" s="1"/>
  <c r="C43" i="1"/>
  <c r="C50" i="1" s="1"/>
  <c r="B43" i="1"/>
  <c r="B57" i="16" l="1"/>
  <c r="B60" i="16" s="1"/>
  <c r="I87" i="34"/>
  <c r="B57" i="33"/>
  <c r="B60" i="33" s="1"/>
  <c r="I87" i="32"/>
  <c r="B63" i="33"/>
  <c r="B57" i="31"/>
  <c r="B60" i="31" s="1"/>
  <c r="B63" i="31"/>
  <c r="B57" i="34"/>
  <c r="B60" i="34" s="1"/>
  <c r="I87" i="33"/>
  <c r="I87" i="31"/>
  <c r="B57" i="32"/>
  <c r="B60" i="32" s="1"/>
  <c r="I87" i="30"/>
  <c r="B63" i="30"/>
  <c r="B57" i="30"/>
  <c r="B60" i="30" s="1"/>
  <c r="B57" i="29"/>
  <c r="B60" i="29" s="1"/>
  <c r="B63" i="29"/>
  <c r="I87" i="29"/>
  <c r="I87" i="28"/>
  <c r="B57" i="28"/>
  <c r="B60" i="28" s="1"/>
  <c r="B63" i="28"/>
  <c r="B57" i="27"/>
  <c r="B60" i="27" s="1"/>
  <c r="B63" i="34"/>
  <c r="B63" i="32"/>
  <c r="B50" i="28"/>
  <c r="B62" i="28" s="1"/>
  <c r="B65" i="28" s="1"/>
  <c r="B50" i="34"/>
  <c r="B62" i="34" s="1"/>
  <c r="B50" i="33"/>
  <c r="B62" i="33" s="1"/>
  <c r="B50" i="32"/>
  <c r="B62" i="32" s="1"/>
  <c r="B50" i="31"/>
  <c r="B62" i="31" s="1"/>
  <c r="B50" i="30"/>
  <c r="B62" i="30" s="1"/>
  <c r="B65" i="30" s="1"/>
  <c r="B50" i="29"/>
  <c r="B62" i="29" s="1"/>
  <c r="B65" i="29" s="1"/>
  <c r="I87" i="26"/>
  <c r="B57" i="26"/>
  <c r="B60" i="26" s="1"/>
  <c r="B63" i="26"/>
  <c r="B57" i="25"/>
  <c r="B60" i="25" s="1"/>
  <c r="B63" i="25"/>
  <c r="I87" i="25"/>
  <c r="I87" i="24"/>
  <c r="B57" i="24"/>
  <c r="B60" i="24" s="1"/>
  <c r="B63" i="24"/>
  <c r="B63" i="23"/>
  <c r="B57" i="23"/>
  <c r="B60" i="23" s="1"/>
  <c r="B57" i="22"/>
  <c r="B60" i="22" s="1"/>
  <c r="B63" i="22"/>
  <c r="B57" i="21"/>
  <c r="B60" i="21" s="1"/>
  <c r="B63" i="21"/>
  <c r="B57" i="20"/>
  <c r="B60" i="20" s="1"/>
  <c r="I87" i="21"/>
  <c r="I87" i="22"/>
  <c r="I87" i="27"/>
  <c r="B63" i="27"/>
  <c r="I87" i="23"/>
  <c r="B50" i="22"/>
  <c r="B62" i="22" s="1"/>
  <c r="B50" i="27"/>
  <c r="B62" i="27" s="1"/>
  <c r="B50" i="26"/>
  <c r="B62" i="26" s="1"/>
  <c r="B50" i="25"/>
  <c r="B62" i="25" s="1"/>
  <c r="B50" i="24"/>
  <c r="B62" i="24" s="1"/>
  <c r="B50" i="23"/>
  <c r="B62" i="23" s="1"/>
  <c r="I87" i="20"/>
  <c r="I87" i="19"/>
  <c r="B57" i="19"/>
  <c r="B60" i="19" s="1"/>
  <c r="B63" i="19"/>
  <c r="I87" i="18"/>
  <c r="B57" i="18"/>
  <c r="B60" i="18" s="1"/>
  <c r="B63" i="18"/>
  <c r="I87" i="17"/>
  <c r="B57" i="17"/>
  <c r="B60" i="17" s="1"/>
  <c r="B63" i="17"/>
  <c r="I87" i="16"/>
  <c r="B57" i="15"/>
  <c r="B60" i="15" s="1"/>
  <c r="B63" i="16"/>
  <c r="B63" i="20"/>
  <c r="B50" i="16"/>
  <c r="B62" i="16" s="1"/>
  <c r="B65" i="16" s="1"/>
  <c r="B67" i="16" s="1"/>
  <c r="B50" i="21"/>
  <c r="B62" i="21" s="1"/>
  <c r="B50" i="20"/>
  <c r="B62" i="20" s="1"/>
  <c r="B50" i="19"/>
  <c r="B62" i="19" s="1"/>
  <c r="B65" i="19" s="1"/>
  <c r="B50" i="18"/>
  <c r="B62" i="18" s="1"/>
  <c r="B50" i="17"/>
  <c r="B62" i="17" s="1"/>
  <c r="B57" i="14"/>
  <c r="B60" i="14" s="1"/>
  <c r="B63" i="14"/>
  <c r="B57" i="13"/>
  <c r="B60" i="13" s="1"/>
  <c r="I87" i="12"/>
  <c r="B57" i="12"/>
  <c r="B60" i="12" s="1"/>
  <c r="B63" i="12"/>
  <c r="I87" i="11"/>
  <c r="B57" i="11"/>
  <c r="B60" i="11" s="1"/>
  <c r="B63" i="11"/>
  <c r="I87" i="10"/>
  <c r="B57" i="10"/>
  <c r="B60" i="10" s="1"/>
  <c r="B63" i="10"/>
  <c r="B57" i="9"/>
  <c r="B60" i="9" s="1"/>
  <c r="B63" i="9"/>
  <c r="B57" i="8"/>
  <c r="B60" i="8" s="1"/>
  <c r="I87" i="9"/>
  <c r="I87" i="14"/>
  <c r="I87" i="15"/>
  <c r="I87" i="13"/>
  <c r="B63" i="15"/>
  <c r="B63" i="13"/>
  <c r="B50" i="9"/>
  <c r="B62" i="9" s="1"/>
  <c r="B50" i="15"/>
  <c r="B62" i="15" s="1"/>
  <c r="B50" i="14"/>
  <c r="B62" i="14" s="1"/>
  <c r="B50" i="13"/>
  <c r="B62" i="13" s="1"/>
  <c r="B50" i="12"/>
  <c r="B62" i="12" s="1"/>
  <c r="B50" i="11"/>
  <c r="B62" i="11" s="1"/>
  <c r="B65" i="11" s="1"/>
  <c r="B50" i="10"/>
  <c r="B62" i="10" s="1"/>
  <c r="B65" i="10" s="1"/>
  <c r="B57" i="7"/>
  <c r="B60" i="7" s="1"/>
  <c r="B63" i="7"/>
  <c r="B57" i="6"/>
  <c r="B60" i="6" s="1"/>
  <c r="I87" i="5"/>
  <c r="B57" i="5"/>
  <c r="B60" i="5" s="1"/>
  <c r="B63" i="5"/>
  <c r="I87" i="4"/>
  <c r="I87" i="7"/>
  <c r="I87" i="8"/>
  <c r="I87" i="6"/>
  <c r="B57" i="4"/>
  <c r="B60" i="4" s="1"/>
  <c r="B63" i="4"/>
  <c r="I87" i="3"/>
  <c r="B57" i="3"/>
  <c r="B60" i="3" s="1"/>
  <c r="B63" i="3"/>
  <c r="I87" i="2"/>
  <c r="B63" i="2"/>
  <c r="B57" i="2"/>
  <c r="B60" i="2" s="1"/>
  <c r="B63" i="8"/>
  <c r="B63" i="6"/>
  <c r="B50" i="4"/>
  <c r="B62" i="4" s="1"/>
  <c r="B50" i="8"/>
  <c r="B62" i="8" s="1"/>
  <c r="B50" i="7"/>
  <c r="B62" i="7" s="1"/>
  <c r="B50" i="6"/>
  <c r="B62" i="6" s="1"/>
  <c r="B65" i="6" s="1"/>
  <c r="B50" i="5"/>
  <c r="B62" i="5" s="1"/>
  <c r="I87" i="1"/>
  <c r="B57" i="1"/>
  <c r="B60" i="1" s="1"/>
  <c r="B63" i="1"/>
  <c r="B50" i="3"/>
  <c r="B62" i="3" s="1"/>
  <c r="B50" i="2"/>
  <c r="B62" i="2" s="1"/>
  <c r="B50" i="1"/>
  <c r="B62" i="1" s="1"/>
  <c r="B65" i="12" l="1"/>
  <c r="B65" i="25"/>
  <c r="B65" i="14"/>
  <c r="B65" i="18"/>
  <c r="B65" i="31"/>
  <c r="B67" i="31" s="1"/>
  <c r="B65" i="9"/>
  <c r="B65" i="32"/>
  <c r="B67" i="32" s="1"/>
  <c r="B65" i="17"/>
  <c r="B67" i="17" s="1"/>
  <c r="B65" i="3"/>
  <c r="B67" i="3" s="1"/>
  <c r="B65" i="33"/>
  <c r="B67" i="33" s="1"/>
  <c r="B65" i="21"/>
  <c r="B67" i="21" s="1"/>
  <c r="B65" i="34"/>
  <c r="B67" i="34" s="1"/>
  <c r="B67" i="30"/>
  <c r="B67" i="29"/>
  <c r="B67" i="28"/>
  <c r="B65" i="23"/>
  <c r="B67" i="23" s="1"/>
  <c r="B67" i="25"/>
  <c r="B65" i="26"/>
  <c r="B67" i="26" s="1"/>
  <c r="B65" i="24"/>
  <c r="B67" i="24" s="1"/>
  <c r="B65" i="22"/>
  <c r="B67" i="22" s="1"/>
  <c r="B65" i="27"/>
  <c r="B67" i="27" s="1"/>
  <c r="B67" i="19"/>
  <c r="B67" i="18"/>
  <c r="B65" i="20"/>
  <c r="B67" i="20" s="1"/>
  <c r="B67" i="14"/>
  <c r="B65" i="15"/>
  <c r="B67" i="15" s="1"/>
  <c r="B65" i="13"/>
  <c r="B67" i="13" s="1"/>
  <c r="B67" i="12"/>
  <c r="B67" i="11"/>
  <c r="B67" i="10"/>
  <c r="B67" i="9"/>
  <c r="B65" i="2"/>
  <c r="B67" i="2" s="1"/>
  <c r="B67" i="6"/>
  <c r="B65" i="8"/>
  <c r="B67" i="8" s="1"/>
  <c r="B65" i="7"/>
  <c r="B67" i="7" s="1"/>
  <c r="B65" i="5"/>
  <c r="B67" i="5" s="1"/>
  <c r="B65" i="4"/>
  <c r="B67" i="4" s="1"/>
  <c r="B65" i="1"/>
  <c r="B67" i="1" s="1"/>
</calcChain>
</file>

<file path=xl/sharedStrings.xml><?xml version="1.0" encoding="utf-8"?>
<sst xmlns="http://schemas.openxmlformats.org/spreadsheetml/2006/main" count="4782" uniqueCount="142">
  <si>
    <t>TAŞIYICI ADI</t>
  </si>
  <si>
    <t>SABAH</t>
  </si>
  <si>
    <t>SOĞUK</t>
  </si>
  <si>
    <t>BİZİM</t>
  </si>
  <si>
    <t>FARKLI</t>
  </si>
  <si>
    <t>İĞİNELİ</t>
  </si>
  <si>
    <t>SICAK</t>
  </si>
  <si>
    <t>SÜT</t>
  </si>
  <si>
    <t>ARABALAR</t>
  </si>
  <si>
    <t>FİYAT 1</t>
  </si>
  <si>
    <t>FİYAT 2</t>
  </si>
  <si>
    <t>FİYAT 3</t>
  </si>
  <si>
    <t>FİYAT 4</t>
  </si>
  <si>
    <t>FİYAT 5</t>
  </si>
  <si>
    <t>FİYAT</t>
  </si>
  <si>
    <t>CEMAL KARAKAYA</t>
  </si>
  <si>
    <t>DOĞAN DUYAR</t>
  </si>
  <si>
    <t>METİN SÖBÜÇOVALI</t>
  </si>
  <si>
    <t>MUSTAFA KARTOĞLU</t>
  </si>
  <si>
    <t>NURİYE ERER</t>
  </si>
  <si>
    <t>BAYRAM KAPLAN</t>
  </si>
  <si>
    <t>AYHAN DEMİRAY</t>
  </si>
  <si>
    <t>ŞERİFE BAYKAL</t>
  </si>
  <si>
    <t>MEHMET HALICI</t>
  </si>
  <si>
    <t>MERAL KALKAN</t>
  </si>
  <si>
    <t>MEHMET KOÇ</t>
  </si>
  <si>
    <t>HASAN ÖZKOÇ</t>
  </si>
  <si>
    <t>GÜLDEREN BAYIR</t>
  </si>
  <si>
    <t>MEHMET SARIGÜL</t>
  </si>
  <si>
    <t>MUSTAFA AKIN</t>
  </si>
  <si>
    <t>MELİHA GÜNDÜZ</t>
  </si>
  <si>
    <t>ABDULLAH AKIN</t>
  </si>
  <si>
    <t>MEHMET AKIN</t>
  </si>
  <si>
    <t>NUH EZEROĞLU</t>
  </si>
  <si>
    <t>MEHMET KAYA</t>
  </si>
  <si>
    <t>SEDAT AKIN</t>
  </si>
  <si>
    <t>HÜSEYİN GÖREN</t>
  </si>
  <si>
    <t>HALİL YAĞIZ</t>
  </si>
  <si>
    <t>AYŞE EZEROĞLU</t>
  </si>
  <si>
    <t>ERDOĞAN SOYLU</t>
  </si>
  <si>
    <t>DURMUŞ TATLI</t>
  </si>
  <si>
    <t>MUSTAFA USER</t>
  </si>
  <si>
    <t>RESUL SEYHAN</t>
  </si>
  <si>
    <t>SELAMİ EVSER</t>
  </si>
  <si>
    <t>HÜSEYİN AYLAÇ</t>
  </si>
  <si>
    <t>EROL KILIÇARSLAN</t>
  </si>
  <si>
    <t>AHMET ERNAZCI</t>
  </si>
  <si>
    <t>OSMAN AKBEL</t>
  </si>
  <si>
    <t>METİN GÜNAY</t>
  </si>
  <si>
    <t>CUMALİ SALBUR</t>
  </si>
  <si>
    <t>DEMİRELLER</t>
  </si>
  <si>
    <t>TOPLAM LT</t>
  </si>
  <si>
    <t>SÜT TAŞIYICI TOPLAM LT</t>
  </si>
  <si>
    <t>SÜT ALIŞ</t>
  </si>
  <si>
    <t>SICAK TL</t>
  </si>
  <si>
    <t>SOĞUK TL</t>
  </si>
  <si>
    <t>BİZİM TL</t>
  </si>
  <si>
    <t>FARKLI F.</t>
  </si>
  <si>
    <t>İĞNELİ</t>
  </si>
  <si>
    <t>TOPLAM TL</t>
  </si>
  <si>
    <t>TL</t>
  </si>
  <si>
    <t>SÜT TAŞIMA</t>
  </si>
  <si>
    <t>TAŞIMA</t>
  </si>
  <si>
    <t>ORT.TAŞ</t>
  </si>
  <si>
    <t>FAİYAT</t>
  </si>
  <si>
    <t>SÜT TAŞIYICI TOPLAM TL</t>
  </si>
  <si>
    <t>TOPLAM SÜT LT</t>
  </si>
  <si>
    <t>LT</t>
  </si>
  <si>
    <t>DÖKÜLEN SÜT</t>
  </si>
  <si>
    <t>GÜNLÜK G. SÜT :</t>
  </si>
  <si>
    <t>SABAH SÜT :</t>
  </si>
  <si>
    <t>GEN. TOPLAM SÜT LT</t>
  </si>
  <si>
    <t>AKŞAM SÜT :</t>
  </si>
  <si>
    <t>SICAK SÜT :</t>
  </si>
  <si>
    <t>TOPLAM SÜT TL</t>
  </si>
  <si>
    <t>SOĞUK SÜT :</t>
  </si>
  <si>
    <t>TOP. SÜT TAŞIMA TL</t>
  </si>
  <si>
    <t>İ M A L A T   H E S A B I</t>
  </si>
  <si>
    <t>SABAH SU :</t>
  </si>
  <si>
    <t>TOP. SÜT ALIŞ TL</t>
  </si>
  <si>
    <t>AKŞAM SU :</t>
  </si>
  <si>
    <t>BİR GÜN ÖNCE AKŞAMA SÜT :</t>
  </si>
  <si>
    <t>SÜT LT MALİYETİ TL</t>
  </si>
  <si>
    <t>AKŞAM GELEN SICAK SÜT :</t>
  </si>
  <si>
    <t>AKŞAM GELEN SOĞUK SÜT :</t>
  </si>
  <si>
    <t>İĞNELİ SÜT</t>
  </si>
  <si>
    <t>SABAH SICAK SÜT :</t>
  </si>
  <si>
    <t>SABAH SOGUK SÜT :</t>
  </si>
  <si>
    <t>ÇEKİLEN KREMA</t>
  </si>
  <si>
    <t>İŞLENEN SÜT TOZU :</t>
  </si>
  <si>
    <t>SABAH GELİP AKŞAMA DEVİR :</t>
  </si>
  <si>
    <t>İŞLENEN SÜT :</t>
  </si>
  <si>
    <t>SU :</t>
  </si>
  <si>
    <t>GİDEN SÜT :</t>
  </si>
  <si>
    <t>BEYAZ İMALAT :</t>
  </si>
  <si>
    <t>BEYAZ KREMA :</t>
  </si>
  <si>
    <t>KAŞAR İMALAT:</t>
  </si>
  <si>
    <t>KAŞAR KREMA :</t>
  </si>
  <si>
    <t>DÖKÜLEN SÜT :</t>
  </si>
  <si>
    <t>SEPERATÖR :</t>
  </si>
  <si>
    <t>SÜT DAGILIM TOP :</t>
  </si>
  <si>
    <t>FARK :</t>
  </si>
  <si>
    <t>TAMER KAŞNAK</t>
  </si>
  <si>
    <t>İSA ADACIK</t>
  </si>
  <si>
    <t>CUMA</t>
  </si>
  <si>
    <t>02.09.2023 CUMARTESİ</t>
  </si>
  <si>
    <t>CUMARTESİ</t>
  </si>
  <si>
    <t>03.09.2023 PAZAR</t>
  </si>
  <si>
    <t>PAZAR</t>
  </si>
  <si>
    <t>04.09.2023 PAZARTESİ</t>
  </si>
  <si>
    <t>PAZARTESİ</t>
  </si>
  <si>
    <t>05.09.2023 SALI</t>
  </si>
  <si>
    <t>SALI</t>
  </si>
  <si>
    <t>06.09.2023 ÇARŞAMBA</t>
  </si>
  <si>
    <t>ÇARŞAMBA</t>
  </si>
  <si>
    <t>07.09.2023 PERŞEMBE</t>
  </si>
  <si>
    <t>PERŞEMBE</t>
  </si>
  <si>
    <t>08.09.2023 CUMA</t>
  </si>
  <si>
    <t>09.09.2023 CUMARTESİ</t>
  </si>
  <si>
    <t>10.09.2023 PAZAR</t>
  </si>
  <si>
    <t>11.09.2023 PAZARTESİ</t>
  </si>
  <si>
    <t>12.09.2023 SALI</t>
  </si>
  <si>
    <t>13.09.2023 ÇARŞAMBA</t>
  </si>
  <si>
    <t>14.09.2023 PERŞEMBE</t>
  </si>
  <si>
    <t>15.09.2023 CUMA</t>
  </si>
  <si>
    <t>16.09.2023 CUMARTESİ</t>
  </si>
  <si>
    <t>17.09.2023 PAZAR</t>
  </si>
  <si>
    <t>18.09.2023 PAZARTESİ</t>
  </si>
  <si>
    <t>19.09.2023 SALI</t>
  </si>
  <si>
    <t>20.09.2023 ÇARŞAMBA</t>
  </si>
  <si>
    <t>21.09.2023 Perşembe</t>
  </si>
  <si>
    <t>22.08.2023 CUMA</t>
  </si>
  <si>
    <t>MERKEZ KURS</t>
  </si>
  <si>
    <t>23.08.2023 CUMARTESİ</t>
  </si>
  <si>
    <t>24.09.2023 PAZAR</t>
  </si>
  <si>
    <t>25.09.2023 PAZARTESİ</t>
  </si>
  <si>
    <t>26.09.2023 SALI</t>
  </si>
  <si>
    <t>27.09.2023 ÇARŞAMBA</t>
  </si>
  <si>
    <t>28.09.2023 PERŞEMBE</t>
  </si>
  <si>
    <t>29.09.2023 CUMA</t>
  </si>
  <si>
    <t>30.09.2023 CUMARTESİ</t>
  </si>
  <si>
    <t>01.09.2023 CUMA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</si>
</sst>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\ &quot;₺&quot;"/>
    <numFmt numFmtId="165" formatCode="#,##0.00\ &quot;₺&quot;"/>
    <numFmt numFmtId="166" formatCode="#,##0.000\ &quot;TL&quot;"/>
    <numFmt numFmtId="167" formatCode="#,##0.0000\ &quot;₺&quot;"/>
    <numFmt numFmtId="168" formatCode="#,##0.00\ &quot;TL&quot;"/>
    <numFmt numFmtId="169" formatCode="#,##0.0000"/>
    <numFmt numFmtId="170" formatCode="dd/mm/yy;@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.5"/>
      <color theme="1"/>
      <name val="Calibri"/>
      <family val="2"/>
      <charset val="162"/>
      <scheme val="minor"/>
    </font>
    <font>
      <b/>
      <sz val="9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u val="double"/>
      <sz val="11"/>
      <color theme="1"/>
      <name val="Calibri"/>
      <family val="2"/>
      <charset val="162"/>
      <scheme val="minor"/>
    </font>
    <font>
      <b/>
      <sz val="36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0" xfId="0" applyFill="1"/>
    <xf numFmtId="0" fontId="2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3" fontId="3" fillId="6" borderId="10" xfId="0" applyNumberFormat="1" applyFont="1" applyFill="1" applyBorder="1" applyAlignment="1">
      <alignment horizontal="center"/>
    </xf>
    <xf numFmtId="3" fontId="3" fillId="3" borderId="9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3" fontId="3" fillId="4" borderId="11" xfId="0" applyNumberFormat="1" applyFont="1" applyFill="1" applyBorder="1" applyAlignment="1">
      <alignment horizontal="center"/>
    </xf>
    <xf numFmtId="3" fontId="3" fillId="4" borderId="10" xfId="0" applyNumberFormat="1" applyFont="1" applyFill="1" applyBorder="1" applyAlignment="1">
      <alignment horizontal="center"/>
    </xf>
    <xf numFmtId="3" fontId="3" fillId="5" borderId="12" xfId="0" applyNumberFormat="1" applyFont="1" applyFill="1" applyBorder="1" applyAlignment="1">
      <alignment horizontal="center"/>
    </xf>
    <xf numFmtId="3" fontId="3" fillId="5" borderId="10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3" fontId="3" fillId="2" borderId="14" xfId="0" applyNumberFormat="1" applyFont="1" applyFill="1" applyBorder="1" applyAlignment="1">
      <alignment horizontal="center"/>
    </xf>
    <xf numFmtId="3" fontId="3" fillId="6" borderId="15" xfId="0" applyNumberFormat="1" applyFont="1" applyFill="1" applyBorder="1" applyAlignment="1">
      <alignment horizontal="center"/>
    </xf>
    <xf numFmtId="3" fontId="3" fillId="3" borderId="14" xfId="0" applyNumberFormat="1" applyFont="1" applyFill="1" applyBorder="1" applyAlignment="1">
      <alignment horizontal="center"/>
    </xf>
    <xf numFmtId="3" fontId="3" fillId="3" borderId="16" xfId="0" applyNumberFormat="1" applyFont="1" applyFill="1" applyBorder="1" applyAlignment="1">
      <alignment horizontal="center"/>
    </xf>
    <xf numFmtId="3" fontId="3" fillId="4" borderId="16" xfId="0" applyNumberFormat="1" applyFont="1" applyFill="1" applyBorder="1" applyAlignment="1">
      <alignment horizontal="center"/>
    </xf>
    <xf numFmtId="3" fontId="3" fillId="4" borderId="15" xfId="0" applyNumberFormat="1" applyFont="1" applyFill="1" applyBorder="1" applyAlignment="1">
      <alignment horizontal="center"/>
    </xf>
    <xf numFmtId="3" fontId="3" fillId="5" borderId="17" xfId="0" applyNumberFormat="1" applyFont="1" applyFill="1" applyBorder="1" applyAlignment="1">
      <alignment horizontal="center"/>
    </xf>
    <xf numFmtId="3" fontId="3" fillId="5" borderId="15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3" fontId="3" fillId="2" borderId="19" xfId="0" applyNumberFormat="1" applyFont="1" applyFill="1" applyBorder="1" applyAlignment="1">
      <alignment horizontal="center"/>
    </xf>
    <xf numFmtId="3" fontId="3" fillId="6" borderId="20" xfId="0" applyNumberFormat="1" applyFont="1" applyFill="1" applyBorder="1" applyAlignment="1">
      <alignment horizontal="center"/>
    </xf>
    <xf numFmtId="3" fontId="3" fillId="3" borderId="19" xfId="0" applyNumberFormat="1" applyFont="1" applyFill="1" applyBorder="1" applyAlignment="1">
      <alignment horizontal="center"/>
    </xf>
    <xf numFmtId="3" fontId="3" fillId="3" borderId="21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center"/>
    </xf>
    <xf numFmtId="3" fontId="3" fillId="4" borderId="20" xfId="0" applyNumberFormat="1" applyFont="1" applyFill="1" applyBorder="1" applyAlignment="1">
      <alignment horizontal="center"/>
    </xf>
    <xf numFmtId="3" fontId="3" fillId="5" borderId="22" xfId="0" applyNumberFormat="1" applyFont="1" applyFill="1" applyBorder="1" applyAlignment="1">
      <alignment horizontal="center"/>
    </xf>
    <xf numFmtId="3" fontId="3" fillId="5" borderId="20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3" fontId="3" fillId="2" borderId="24" xfId="0" applyNumberFormat="1" applyFont="1" applyFill="1" applyBorder="1" applyAlignment="1">
      <alignment horizontal="center"/>
    </xf>
    <xf numFmtId="3" fontId="3" fillId="6" borderId="25" xfId="0" applyNumberFormat="1" applyFont="1" applyFill="1" applyBorder="1" applyAlignment="1">
      <alignment horizontal="center"/>
    </xf>
    <xf numFmtId="3" fontId="3" fillId="3" borderId="24" xfId="0" applyNumberFormat="1" applyFont="1" applyFill="1" applyBorder="1" applyAlignment="1">
      <alignment horizontal="center"/>
    </xf>
    <xf numFmtId="3" fontId="3" fillId="3" borderId="26" xfId="0" applyNumberFormat="1" applyFont="1" applyFill="1" applyBorder="1" applyAlignment="1">
      <alignment horizontal="center"/>
    </xf>
    <xf numFmtId="3" fontId="3" fillId="4" borderId="26" xfId="0" applyNumberFormat="1" applyFont="1" applyFill="1" applyBorder="1" applyAlignment="1">
      <alignment horizontal="center"/>
    </xf>
    <xf numFmtId="3" fontId="3" fillId="4" borderId="25" xfId="0" applyNumberFormat="1" applyFont="1" applyFill="1" applyBorder="1" applyAlignment="1">
      <alignment horizontal="center"/>
    </xf>
    <xf numFmtId="3" fontId="3" fillId="5" borderId="27" xfId="0" applyNumberFormat="1" applyFont="1" applyFill="1" applyBorder="1" applyAlignment="1">
      <alignment horizontal="center"/>
    </xf>
    <xf numFmtId="3" fontId="3" fillId="5" borderId="25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0" fillId="0" borderId="0" xfId="0" applyFill="1" applyBorder="1"/>
    <xf numFmtId="3" fontId="3" fillId="2" borderId="11" xfId="0" applyNumberFormat="1" applyFont="1" applyFill="1" applyBorder="1" applyAlignment="1">
      <alignment horizontal="center"/>
    </xf>
    <xf numFmtId="3" fontId="3" fillId="6" borderId="11" xfId="0" applyNumberFormat="1" applyFont="1" applyFill="1" applyBorder="1" applyAlignment="1">
      <alignment horizontal="center"/>
    </xf>
    <xf numFmtId="3" fontId="3" fillId="2" borderId="16" xfId="0" applyNumberFormat="1" applyFont="1" applyFill="1" applyBorder="1" applyAlignment="1">
      <alignment horizontal="center"/>
    </xf>
    <xf numFmtId="3" fontId="3" fillId="6" borderId="16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center"/>
    </xf>
    <xf numFmtId="3" fontId="4" fillId="3" borderId="16" xfId="0" applyNumberFormat="1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3" fontId="3" fillId="2" borderId="26" xfId="0" applyNumberFormat="1" applyFont="1" applyFill="1" applyBorder="1" applyAlignment="1">
      <alignment horizontal="center"/>
    </xf>
    <xf numFmtId="3" fontId="3" fillId="0" borderId="26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3" fontId="4" fillId="4" borderId="11" xfId="0" applyNumberFormat="1" applyFont="1" applyFill="1" applyBorder="1" applyAlignment="1">
      <alignment horizontal="center"/>
    </xf>
    <xf numFmtId="3" fontId="3" fillId="4" borderId="32" xfId="0" applyNumberFormat="1" applyFont="1" applyFill="1" applyBorder="1" applyAlignment="1">
      <alignment horizontal="center"/>
    </xf>
    <xf numFmtId="3" fontId="3" fillId="5" borderId="9" xfId="0" applyNumberFormat="1" applyFont="1" applyFill="1" applyBorder="1" applyAlignment="1">
      <alignment horizontal="center"/>
    </xf>
    <xf numFmtId="3" fontId="3" fillId="4" borderId="33" xfId="0" applyNumberFormat="1" applyFont="1" applyFill="1" applyBorder="1" applyAlignment="1">
      <alignment horizontal="center"/>
    </xf>
    <xf numFmtId="3" fontId="3" fillId="5" borderId="14" xfId="0" applyNumberFormat="1" applyFont="1" applyFill="1" applyBorder="1" applyAlignment="1">
      <alignment horizontal="center"/>
    </xf>
    <xf numFmtId="3" fontId="4" fillId="4" borderId="16" xfId="0" applyNumberFormat="1" applyFont="1" applyFill="1" applyBorder="1" applyAlignment="1">
      <alignment horizontal="center"/>
    </xf>
    <xf numFmtId="0" fontId="5" fillId="2" borderId="24" xfId="0" applyFont="1" applyFill="1" applyBorder="1"/>
    <xf numFmtId="0" fontId="5" fillId="2" borderId="26" xfId="0" applyFont="1" applyFill="1" applyBorder="1"/>
    <xf numFmtId="0" fontId="5" fillId="3" borderId="26" xfId="0" applyFont="1" applyFill="1" applyBorder="1"/>
    <xf numFmtId="0" fontId="5" fillId="4" borderId="26" xfId="0" applyFont="1" applyFill="1" applyBorder="1"/>
    <xf numFmtId="0" fontId="4" fillId="0" borderId="34" xfId="0" applyFont="1" applyFill="1" applyBorder="1" applyAlignment="1">
      <alignment horizontal="center"/>
    </xf>
    <xf numFmtId="3" fontId="3" fillId="5" borderId="24" xfId="0" applyNumberFormat="1" applyFont="1" applyFill="1" applyBorder="1" applyAlignment="1">
      <alignment horizontal="center"/>
    </xf>
    <xf numFmtId="0" fontId="5" fillId="5" borderId="25" xfId="0" applyFont="1" applyFill="1" applyBorder="1"/>
    <xf numFmtId="0" fontId="0" fillId="6" borderId="0" xfId="0" applyFill="1"/>
    <xf numFmtId="0" fontId="3" fillId="0" borderId="35" xfId="0" applyFont="1" applyFill="1" applyBorder="1" applyAlignment="1">
      <alignment horizontal="center"/>
    </xf>
    <xf numFmtId="3" fontId="3" fillId="2" borderId="36" xfId="0" applyNumberFormat="1" applyFont="1" applyFill="1" applyBorder="1" applyAlignment="1">
      <alignment horizontal="center"/>
    </xf>
    <xf numFmtId="3" fontId="3" fillId="2" borderId="37" xfId="0" applyNumberFormat="1" applyFont="1" applyFill="1" applyBorder="1" applyAlignment="1">
      <alignment horizontal="center"/>
    </xf>
    <xf numFmtId="3" fontId="3" fillId="3" borderId="38" xfId="0" applyNumberFormat="1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3" fontId="3" fillId="4" borderId="39" xfId="0" applyNumberFormat="1" applyFont="1" applyFill="1" applyBorder="1" applyAlignment="1">
      <alignment horizontal="center"/>
    </xf>
    <xf numFmtId="3" fontId="3" fillId="4" borderId="40" xfId="0" applyNumberFormat="1" applyFont="1" applyFill="1" applyBorder="1" applyAlignment="1">
      <alignment horizontal="center"/>
    </xf>
    <xf numFmtId="3" fontId="3" fillId="5" borderId="36" xfId="0" applyNumberFormat="1" applyFont="1" applyFill="1" applyBorder="1" applyAlignment="1">
      <alignment horizontal="center"/>
    </xf>
    <xf numFmtId="3" fontId="3" fillId="5" borderId="37" xfId="0" applyNumberFormat="1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4" fontId="3" fillId="0" borderId="36" xfId="0" applyNumberFormat="1" applyFont="1" applyFill="1" applyBorder="1" applyAlignment="1">
      <alignment horizontal="right"/>
    </xf>
    <xf numFmtId="4" fontId="3" fillId="0" borderId="37" xfId="0" applyNumberFormat="1" applyFont="1" applyFill="1" applyBorder="1" applyAlignment="1">
      <alignment horizontal="right"/>
    </xf>
    <xf numFmtId="4" fontId="3" fillId="0" borderId="38" xfId="0" applyNumberFormat="1" applyFont="1" applyFill="1" applyBorder="1" applyAlignment="1">
      <alignment horizontal="right"/>
    </xf>
    <xf numFmtId="4" fontId="3" fillId="0" borderId="39" xfId="0" applyNumberFormat="1" applyFont="1" applyFill="1" applyBorder="1" applyAlignment="1">
      <alignment horizontal="right"/>
    </xf>
    <xf numFmtId="4" fontId="3" fillId="0" borderId="40" xfId="0" applyNumberFormat="1" applyFont="1" applyFill="1" applyBorder="1" applyAlignment="1">
      <alignment horizontal="right"/>
    </xf>
    <xf numFmtId="2" fontId="3" fillId="0" borderId="36" xfId="0" applyNumberFormat="1" applyFont="1" applyFill="1" applyBorder="1" applyAlignment="1">
      <alignment horizontal="right"/>
    </xf>
    <xf numFmtId="2" fontId="3" fillId="0" borderId="37" xfId="0" applyNumberFormat="1" applyFont="1" applyFill="1" applyBorder="1" applyAlignment="1">
      <alignment horizontal="right"/>
    </xf>
    <xf numFmtId="2" fontId="3" fillId="0" borderId="38" xfId="0" applyNumberFormat="1" applyFont="1" applyFill="1" applyBorder="1" applyAlignment="1">
      <alignment horizontal="right"/>
    </xf>
    <xf numFmtId="2" fontId="3" fillId="0" borderId="39" xfId="0" applyNumberFormat="1" applyFont="1" applyFill="1" applyBorder="1" applyAlignment="1">
      <alignment horizontal="right"/>
    </xf>
    <xf numFmtId="2" fontId="3" fillId="0" borderId="40" xfId="0" applyNumberFormat="1" applyFont="1" applyFill="1" applyBorder="1" applyAlignment="1">
      <alignment horizontal="right"/>
    </xf>
    <xf numFmtId="0" fontId="3" fillId="0" borderId="4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textRotation="180"/>
    </xf>
    <xf numFmtId="0" fontId="3" fillId="0" borderId="43" xfId="0" applyFont="1" applyFill="1" applyBorder="1" applyAlignment="1">
      <alignment horizontal="center"/>
    </xf>
    <xf numFmtId="164" fontId="3" fillId="0" borderId="27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3" fillId="0" borderId="36" xfId="0" applyNumberFormat="1" applyFont="1" applyFill="1" applyBorder="1" applyAlignment="1">
      <alignment horizontal="center"/>
    </xf>
    <xf numFmtId="4" fontId="3" fillId="0" borderId="37" xfId="0" applyNumberFormat="1" applyFont="1" applyFill="1" applyBorder="1" applyAlignment="1">
      <alignment horizontal="center"/>
    </xf>
    <xf numFmtId="4" fontId="3" fillId="0" borderId="38" xfId="0" applyNumberFormat="1" applyFont="1" applyFill="1" applyBorder="1" applyAlignment="1">
      <alignment horizontal="center"/>
    </xf>
    <xf numFmtId="4" fontId="3" fillId="0" borderId="39" xfId="0" applyNumberFormat="1" applyFont="1" applyFill="1" applyBorder="1" applyAlignment="1">
      <alignment horizontal="center"/>
    </xf>
    <xf numFmtId="4" fontId="3" fillId="0" borderId="40" xfId="0" applyNumberFormat="1" applyFont="1" applyFill="1" applyBorder="1" applyAlignment="1">
      <alignment horizontal="center"/>
    </xf>
    <xf numFmtId="3" fontId="3" fillId="0" borderId="3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3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vertical="center" textRotation="180"/>
    </xf>
    <xf numFmtId="166" fontId="3" fillId="0" borderId="24" xfId="0" applyNumberFormat="1" applyFont="1" applyFill="1" applyBorder="1" applyAlignment="1">
      <alignment horizontal="center"/>
    </xf>
    <xf numFmtId="166" fontId="3" fillId="0" borderId="25" xfId="0" applyNumberFormat="1" applyFont="1" applyFill="1" applyBorder="1" applyAlignment="1">
      <alignment horizontal="center"/>
    </xf>
    <xf numFmtId="167" fontId="3" fillId="0" borderId="24" xfId="0" applyNumberFormat="1" applyFont="1" applyFill="1" applyBorder="1" applyAlignment="1">
      <alignment horizontal="center"/>
    </xf>
    <xf numFmtId="167" fontId="3" fillId="0" borderId="25" xfId="0" applyNumberFormat="1" applyFont="1" applyFill="1" applyBorder="1" applyAlignment="1">
      <alignment horizontal="center"/>
    </xf>
    <xf numFmtId="168" fontId="3" fillId="0" borderId="36" xfId="0" applyNumberFormat="1" applyFont="1" applyFill="1" applyBorder="1" applyAlignment="1">
      <alignment horizontal="center"/>
    </xf>
    <xf numFmtId="168" fontId="3" fillId="0" borderId="37" xfId="0" applyNumberFormat="1" applyFont="1" applyFill="1" applyBorder="1" applyAlignment="1">
      <alignment horizontal="center"/>
    </xf>
    <xf numFmtId="165" fontId="3" fillId="0" borderId="38" xfId="0" applyNumberFormat="1" applyFont="1" applyFill="1" applyBorder="1" applyAlignment="1">
      <alignment horizontal="center"/>
    </xf>
    <xf numFmtId="165" fontId="3" fillId="0" borderId="39" xfId="0" applyNumberFormat="1" applyFont="1" applyFill="1" applyBorder="1" applyAlignment="1">
      <alignment horizontal="center"/>
    </xf>
    <xf numFmtId="165" fontId="3" fillId="0" borderId="40" xfId="0" applyNumberFormat="1" applyFont="1" applyFill="1" applyBorder="1" applyAlignment="1">
      <alignment horizontal="center"/>
    </xf>
    <xf numFmtId="165" fontId="3" fillId="0" borderId="36" xfId="0" applyNumberFormat="1" applyFont="1" applyFill="1" applyBorder="1" applyAlignment="1">
      <alignment horizontal="center"/>
    </xf>
    <xf numFmtId="165" fontId="3" fillId="0" borderId="37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6" borderId="42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3" fillId="6" borderId="32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3" fillId="6" borderId="43" xfId="0" applyFont="1" applyFill="1" applyBorder="1" applyAlignment="1">
      <alignment horizontal="center"/>
    </xf>
    <xf numFmtId="164" fontId="3" fillId="6" borderId="24" xfId="0" applyNumberFormat="1" applyFont="1" applyFill="1" applyBorder="1" applyAlignment="1">
      <alignment horizontal="center"/>
    </xf>
    <xf numFmtId="164" fontId="3" fillId="6" borderId="25" xfId="0" applyNumberFormat="1" applyFont="1" applyFill="1" applyBorder="1" applyAlignment="1">
      <alignment horizontal="center"/>
    </xf>
    <xf numFmtId="164" fontId="3" fillId="6" borderId="27" xfId="0" applyNumberFormat="1" applyFont="1" applyFill="1" applyBorder="1" applyAlignment="1">
      <alignment horizontal="center"/>
    </xf>
    <xf numFmtId="164" fontId="3" fillId="6" borderId="26" xfId="0" applyNumberFormat="1" applyFont="1" applyFill="1" applyBorder="1" applyAlignment="1">
      <alignment horizontal="center"/>
    </xf>
    <xf numFmtId="164" fontId="3" fillId="6" borderId="34" xfId="0" applyNumberFormat="1" applyFont="1" applyFill="1" applyBorder="1" applyAlignment="1">
      <alignment horizontal="center"/>
    </xf>
    <xf numFmtId="164" fontId="3" fillId="6" borderId="23" xfId="0" applyNumberFormat="1" applyFont="1" applyFill="1" applyBorder="1" applyAlignment="1">
      <alignment horizontal="center"/>
    </xf>
    <xf numFmtId="165" fontId="3" fillId="6" borderId="2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4" fontId="3" fillId="0" borderId="35" xfId="0" applyNumberFormat="1" applyFont="1" applyFill="1" applyBorder="1" applyAlignment="1">
      <alignment horizontal="right"/>
    </xf>
    <xf numFmtId="4" fontId="3" fillId="0" borderId="44" xfId="0" applyNumberFormat="1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top" textRotation="180"/>
    </xf>
    <xf numFmtId="0" fontId="2" fillId="0" borderId="28" xfId="0" applyFont="1" applyFill="1" applyBorder="1" applyAlignment="1">
      <alignment horizontal="center" vertical="center" textRotation="180"/>
    </xf>
    <xf numFmtId="0" fontId="2" fillId="0" borderId="29" xfId="0" applyFont="1" applyFill="1" applyBorder="1" applyAlignment="1">
      <alignment horizontal="center" vertical="center" textRotation="180"/>
    </xf>
    <xf numFmtId="0" fontId="2" fillId="0" borderId="31" xfId="0" applyFont="1" applyFill="1" applyBorder="1" applyAlignment="1">
      <alignment horizontal="center" vertical="center" textRotation="180"/>
    </xf>
    <xf numFmtId="0" fontId="3" fillId="6" borderId="4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169" fontId="3" fillId="0" borderId="35" xfId="0" applyNumberFormat="1" applyFont="1" applyFill="1" applyBorder="1" applyAlignment="1">
      <alignment horizontal="right"/>
    </xf>
    <xf numFmtId="169" fontId="3" fillId="0" borderId="4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3" fontId="3" fillId="0" borderId="35" xfId="0" applyNumberFormat="1" applyFont="1" applyFill="1" applyBorder="1" applyAlignment="1">
      <alignment horizontal="right"/>
    </xf>
    <xf numFmtId="3" fontId="3" fillId="0" borderId="44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left"/>
    </xf>
    <xf numFmtId="22" fontId="0" fillId="0" borderId="4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4" workbookViewId="0">
      <selection activeCell="Q47" sqref="Q47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141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1649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21728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3046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3870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2454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9943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1707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3143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2448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1518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2036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458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244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1050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126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75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245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217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143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304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196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179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253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188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826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274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247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637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169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806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259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1440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522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4163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47540</v>
      </c>
      <c r="D43" s="89">
        <f t="shared" si="0"/>
        <v>2876</v>
      </c>
      <c r="E43" s="90">
        <f t="shared" si="0"/>
        <v>521</v>
      </c>
      <c r="F43" s="90">
        <f t="shared" si="0"/>
        <v>702</v>
      </c>
      <c r="G43" s="90">
        <f t="shared" si="0"/>
        <v>1632</v>
      </c>
      <c r="H43" s="90">
        <f t="shared" si="0"/>
        <v>1518</v>
      </c>
      <c r="I43" s="90">
        <f t="shared" si="0"/>
        <v>3127</v>
      </c>
      <c r="J43" s="90">
        <f t="shared" si="0"/>
        <v>4484</v>
      </c>
      <c r="K43" s="91">
        <f t="shared" si="0"/>
        <v>4163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47540</v>
      </c>
      <c r="D45" s="94">
        <f t="shared" si="1"/>
        <v>2876</v>
      </c>
      <c r="E45" s="95">
        <f t="shared" si="1"/>
        <v>521</v>
      </c>
      <c r="F45" s="95">
        <f t="shared" si="1"/>
        <v>702</v>
      </c>
      <c r="G45" s="95">
        <f t="shared" si="1"/>
        <v>1632</v>
      </c>
      <c r="H45" s="95">
        <f t="shared" si="1"/>
        <v>1518</v>
      </c>
      <c r="I45" s="95">
        <f t="shared" si="1"/>
        <v>3127</v>
      </c>
      <c r="J45" s="95">
        <f t="shared" si="1"/>
        <v>4484</v>
      </c>
      <c r="K45" s="96">
        <f t="shared" si="1"/>
        <v>4163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07"/>
      <c r="B49" s="108"/>
      <c r="C49" s="108"/>
      <c r="D49" s="108"/>
      <c r="E49" s="108"/>
      <c r="F49" s="108"/>
      <c r="G49" s="108"/>
      <c r="H49" s="108"/>
      <c r="I49" s="107"/>
      <c r="J49" s="107"/>
      <c r="K49" s="107"/>
      <c r="L49" s="107"/>
      <c r="M49" s="107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618020</v>
      </c>
      <c r="D50" s="111">
        <f t="shared" si="2"/>
        <v>35950</v>
      </c>
      <c r="E50" s="112">
        <f t="shared" si="2"/>
        <v>6512.5</v>
      </c>
      <c r="F50" s="112">
        <f t="shared" si="2"/>
        <v>8775</v>
      </c>
      <c r="G50" s="112">
        <f t="shared" si="2"/>
        <v>20726.399999999998</v>
      </c>
      <c r="H50" s="112">
        <f t="shared" si="2"/>
        <v>19278.599999999999</v>
      </c>
      <c r="I50" s="112">
        <f t="shared" si="2"/>
        <v>39712.899999999994</v>
      </c>
      <c r="J50" s="112">
        <f t="shared" si="2"/>
        <v>57395.200000000004</v>
      </c>
      <c r="K50" s="113">
        <f t="shared" si="2"/>
        <v>53286.400000000001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07"/>
      <c r="B54" s="107"/>
      <c r="C54" s="107"/>
      <c r="D54" s="107"/>
      <c r="E54" s="108"/>
      <c r="F54" s="108"/>
      <c r="G54" s="108"/>
      <c r="H54" s="107"/>
      <c r="I54" s="107"/>
      <c r="J54" s="107"/>
      <c r="K54" s="107"/>
      <c r="L54" s="107"/>
      <c r="M54" s="107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310.608</v>
      </c>
      <c r="E55" s="126">
        <f>(E45*E53)</f>
        <v>56.268000000000001</v>
      </c>
      <c r="F55" s="126">
        <f>(F45*F53)</f>
        <v>75.816000000000003</v>
      </c>
      <c r="G55" s="126">
        <f>(G45*G53)</f>
        <v>176.256</v>
      </c>
      <c r="H55" s="126">
        <f t="shared" ref="H55" si="3">(H45*H53)</f>
        <v>163.94399999999999</v>
      </c>
      <c r="I55" s="126">
        <f>(I45*I53)</f>
        <v>337.71600000000001</v>
      </c>
      <c r="J55" s="126">
        <f>(J45*J53)</f>
        <v>484.27199999999999</v>
      </c>
      <c r="K55" s="127">
        <f>(K45*K53)</f>
        <v>449.60399999999998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07"/>
      <c r="B56" s="107"/>
      <c r="C56" s="107"/>
      <c r="D56" s="107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66563</v>
      </c>
      <c r="C57" s="188"/>
      <c r="D57" s="131" t="s">
        <v>67</v>
      </c>
      <c r="E57" s="189">
        <v>45170</v>
      </c>
      <c r="F57" s="189"/>
      <c r="G57" s="189"/>
      <c r="H57" s="189"/>
      <c r="I57" s="190" t="s">
        <v>104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450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66562</v>
      </c>
      <c r="J58" s="186"/>
      <c r="K58" s="186"/>
      <c r="L58" s="186"/>
      <c r="M58" s="186"/>
      <c r="N58" s="186"/>
    </row>
    <row r="59" spans="1:14" ht="15" thickBot="1" x14ac:dyDescent="0.35">
      <c r="A59" s="107"/>
      <c r="B59" s="132"/>
      <c r="C59" s="132"/>
      <c r="D59" s="131"/>
      <c r="E59" s="202" t="s">
        <v>70</v>
      </c>
      <c r="F59" s="202"/>
      <c r="G59" s="202"/>
      <c r="H59" s="202"/>
      <c r="I59" s="186">
        <v>66562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66113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07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859657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66562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2054.4839999999999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07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861711.48400000005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07"/>
      <c r="B66" s="133"/>
      <c r="C66" s="133"/>
      <c r="D66" s="107"/>
      <c r="E66" s="199" t="s">
        <v>81</v>
      </c>
      <c r="F66" s="199"/>
      <c r="G66" s="199"/>
      <c r="H66" s="199"/>
      <c r="I66" s="200">
        <v>39750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13.033918956937365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07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66562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416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45170</v>
      </c>
      <c r="B72" s="208"/>
      <c r="C72" s="208"/>
      <c r="D72" s="107"/>
      <c r="E72" s="199" t="s">
        <v>90</v>
      </c>
      <c r="F72" s="199"/>
      <c r="G72" s="199"/>
      <c r="H72" s="199"/>
      <c r="I72" s="200">
        <v>-28603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07"/>
      <c r="E73" s="107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07"/>
      <c r="E74" s="199" t="s">
        <v>91</v>
      </c>
      <c r="F74" s="199"/>
      <c r="G74" s="199"/>
      <c r="H74" s="199"/>
      <c r="I74" s="200">
        <f>(I66+I67+I68+I69+I70+I72+I75+I71)</f>
        <v>77709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07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07"/>
      <c r="E76" s="107"/>
      <c r="F76" s="139"/>
      <c r="G76" s="140"/>
      <c r="H76" s="140"/>
      <c r="I76" s="141"/>
      <c r="J76" s="141"/>
      <c r="K76" s="141"/>
      <c r="L76" s="141"/>
      <c r="M76" s="141"/>
      <c r="N76" s="142"/>
    </row>
    <row r="77" spans="1:14" x14ac:dyDescent="0.3">
      <c r="A77" s="205" t="s">
        <v>104</v>
      </c>
      <c r="B77" s="205"/>
      <c r="C77" s="205"/>
      <c r="D77" s="107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61750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281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15071</v>
      </c>
      <c r="J80" s="186"/>
      <c r="K80" s="186"/>
      <c r="L80" s="186"/>
      <c r="M80" s="186"/>
      <c r="N80" s="186"/>
    </row>
    <row r="81" spans="1:14" x14ac:dyDescent="0.3">
      <c r="A81" s="107"/>
      <c r="B81" s="107"/>
      <c r="C81" s="107"/>
      <c r="D81" s="146"/>
      <c r="E81" s="202" t="s">
        <v>97</v>
      </c>
      <c r="F81" s="202"/>
      <c r="G81" s="202"/>
      <c r="H81" s="202"/>
      <c r="I81" s="186">
        <v>135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450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7"/>
      <c r="F84" s="147"/>
      <c r="G84" s="147"/>
      <c r="H84" s="147"/>
      <c r="I84" s="148"/>
      <c r="J84" s="148"/>
      <c r="K84" s="148"/>
      <c r="L84" s="148"/>
      <c r="M84" s="148"/>
      <c r="N84" s="148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77687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7"/>
      <c r="F86" s="147"/>
      <c r="G86" s="147"/>
      <c r="H86" s="147"/>
      <c r="I86" s="148"/>
      <c r="J86" s="148"/>
      <c r="K86" s="148"/>
      <c r="L86" s="148"/>
      <c r="M86" s="148"/>
      <c r="N86" s="148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-22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29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119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1630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21340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3056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3977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2619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9865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1707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3230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2334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1566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2036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484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265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1099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121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72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266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81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118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298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178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178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250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179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789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279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276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618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91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164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790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244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1416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513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4014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47424</v>
      </c>
      <c r="D43" s="89">
        <f t="shared" si="0"/>
        <v>2753</v>
      </c>
      <c r="E43" s="90">
        <f t="shared" si="0"/>
        <v>555</v>
      </c>
      <c r="F43" s="90">
        <f t="shared" si="0"/>
        <v>749</v>
      </c>
      <c r="G43" s="90">
        <f t="shared" si="0"/>
        <v>1579</v>
      </c>
      <c r="H43" s="90">
        <f t="shared" si="0"/>
        <v>1566</v>
      </c>
      <c r="I43" s="90">
        <f t="shared" si="0"/>
        <v>3133</v>
      </c>
      <c r="J43" s="90">
        <f t="shared" si="0"/>
        <v>4370</v>
      </c>
      <c r="K43" s="91">
        <f t="shared" si="0"/>
        <v>4014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47424</v>
      </c>
      <c r="D45" s="94">
        <f t="shared" si="1"/>
        <v>2753</v>
      </c>
      <c r="E45" s="95">
        <f t="shared" si="1"/>
        <v>555</v>
      </c>
      <c r="F45" s="95">
        <f t="shared" si="1"/>
        <v>749</v>
      </c>
      <c r="G45" s="95">
        <f t="shared" si="1"/>
        <v>1579</v>
      </c>
      <c r="H45" s="95">
        <f t="shared" si="1"/>
        <v>1566</v>
      </c>
      <c r="I45" s="95">
        <f t="shared" si="1"/>
        <v>3133</v>
      </c>
      <c r="J45" s="95">
        <f t="shared" si="1"/>
        <v>4370</v>
      </c>
      <c r="K45" s="96">
        <f t="shared" si="1"/>
        <v>4014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3"/>
      <c r="B49" s="108"/>
      <c r="C49" s="108"/>
      <c r="D49" s="108"/>
      <c r="E49" s="108"/>
      <c r="F49" s="108"/>
      <c r="G49" s="108"/>
      <c r="H49" s="108"/>
      <c r="I49" s="153"/>
      <c r="J49" s="153"/>
      <c r="K49" s="153"/>
      <c r="L49" s="153"/>
      <c r="M49" s="15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616512</v>
      </c>
      <c r="D50" s="111">
        <f t="shared" si="2"/>
        <v>34412.5</v>
      </c>
      <c r="E50" s="112">
        <f t="shared" si="2"/>
        <v>6937.5</v>
      </c>
      <c r="F50" s="112">
        <f t="shared" si="2"/>
        <v>9362.5</v>
      </c>
      <c r="G50" s="112">
        <f t="shared" si="2"/>
        <v>20053.3</v>
      </c>
      <c r="H50" s="112">
        <f t="shared" si="2"/>
        <v>19888.199999999997</v>
      </c>
      <c r="I50" s="112">
        <f t="shared" si="2"/>
        <v>39789.1</v>
      </c>
      <c r="J50" s="112">
        <f t="shared" si="2"/>
        <v>55936</v>
      </c>
      <c r="K50" s="113">
        <f t="shared" si="2"/>
        <v>51379.200000000004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3"/>
      <c r="B54" s="153"/>
      <c r="C54" s="153"/>
      <c r="D54" s="153"/>
      <c r="E54" s="108"/>
      <c r="F54" s="108"/>
      <c r="G54" s="108"/>
      <c r="H54" s="153"/>
      <c r="I54" s="153"/>
      <c r="J54" s="153"/>
      <c r="K54" s="153"/>
      <c r="L54" s="153"/>
      <c r="M54" s="15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297.32400000000001</v>
      </c>
      <c r="E55" s="126">
        <f>(E45*E53)</f>
        <v>59.94</v>
      </c>
      <c r="F55" s="126">
        <f>(F45*F53)</f>
        <v>80.891999999999996</v>
      </c>
      <c r="G55" s="126">
        <f>(G45*G53)</f>
        <v>170.53200000000001</v>
      </c>
      <c r="H55" s="126">
        <f t="shared" ref="H55" si="3">(H45*H53)</f>
        <v>169.12799999999999</v>
      </c>
      <c r="I55" s="126">
        <f>(I45*I53)</f>
        <v>338.36399999999998</v>
      </c>
      <c r="J55" s="126">
        <f>(J45*J53)</f>
        <v>471.96</v>
      </c>
      <c r="K55" s="127">
        <f>(K45*K53)</f>
        <v>433.512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3"/>
      <c r="B56" s="153"/>
      <c r="C56" s="153"/>
      <c r="D56" s="15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66143</v>
      </c>
      <c r="C57" s="188"/>
      <c r="D57" s="131" t="s">
        <v>67</v>
      </c>
      <c r="E57" s="189">
        <v>45179</v>
      </c>
      <c r="F57" s="189"/>
      <c r="G57" s="189"/>
      <c r="H57" s="189"/>
      <c r="I57" s="190" t="s">
        <v>108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319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66184</v>
      </c>
      <c r="J58" s="186"/>
      <c r="K58" s="186"/>
      <c r="L58" s="186"/>
      <c r="M58" s="186"/>
      <c r="N58" s="186"/>
    </row>
    <row r="59" spans="1:14" ht="15" thickBot="1" x14ac:dyDescent="0.35">
      <c r="A59" s="153"/>
      <c r="B59" s="132"/>
      <c r="C59" s="132"/>
      <c r="D59" s="131"/>
      <c r="E59" s="202" t="s">
        <v>70</v>
      </c>
      <c r="F59" s="202"/>
      <c r="G59" s="202"/>
      <c r="H59" s="202"/>
      <c r="I59" s="186">
        <v>66184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65824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854270.29999999993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66184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2021.652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3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856291.95199999993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3"/>
      <c r="B66" s="133"/>
      <c r="C66" s="133"/>
      <c r="D66" s="153"/>
      <c r="E66" s="199" t="s">
        <v>81</v>
      </c>
      <c r="F66" s="199"/>
      <c r="G66" s="199"/>
      <c r="H66" s="199"/>
      <c r="I66" s="200">
        <v>36735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13.008810646572678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66184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380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45179</v>
      </c>
      <c r="B72" s="208"/>
      <c r="C72" s="208"/>
      <c r="D72" s="153"/>
      <c r="E72" s="199" t="s">
        <v>90</v>
      </c>
      <c r="F72" s="199"/>
      <c r="G72" s="199"/>
      <c r="H72" s="199"/>
      <c r="I72" s="200">
        <v>-40776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3"/>
      <c r="E73" s="15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3"/>
      <c r="E74" s="199" t="s">
        <v>91</v>
      </c>
      <c r="F74" s="199"/>
      <c r="G74" s="199"/>
      <c r="H74" s="199"/>
      <c r="I74" s="200">
        <f>(I66+I67+I68+I69+I70+I72+I75+I71)</f>
        <v>62143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3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3"/>
      <c r="E76" s="153"/>
      <c r="F76" s="139"/>
      <c r="G76" s="151"/>
      <c r="H76" s="151"/>
      <c r="I76" s="152"/>
      <c r="J76" s="152"/>
      <c r="K76" s="152"/>
      <c r="L76" s="152"/>
      <c r="M76" s="152"/>
      <c r="N76" s="142"/>
    </row>
    <row r="77" spans="1:14" x14ac:dyDescent="0.3">
      <c r="A77" s="205" t="s">
        <v>108</v>
      </c>
      <c r="B77" s="205"/>
      <c r="C77" s="205"/>
      <c r="D77" s="15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39650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23043</v>
      </c>
      <c r="J80" s="186"/>
      <c r="K80" s="186"/>
      <c r="L80" s="186"/>
      <c r="M80" s="186"/>
      <c r="N80" s="186"/>
    </row>
    <row r="81" spans="1:14" x14ac:dyDescent="0.3">
      <c r="A81" s="153"/>
      <c r="B81" s="153"/>
      <c r="C81" s="153"/>
      <c r="D81" s="146"/>
      <c r="E81" s="202" t="s">
        <v>97</v>
      </c>
      <c r="F81" s="202"/>
      <c r="G81" s="202"/>
      <c r="H81" s="202"/>
      <c r="I81" s="186">
        <v>380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319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63392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1249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1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120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1542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21389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3114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4113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2697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9768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1688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3191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2426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1551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1917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469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269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1109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111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65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263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125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135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304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172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173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239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175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821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277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281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639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153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717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259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520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4019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47502</v>
      </c>
      <c r="D43" s="89">
        <f t="shared" si="0"/>
        <v>2694</v>
      </c>
      <c r="E43" s="90">
        <f t="shared" si="0"/>
        <v>558</v>
      </c>
      <c r="F43" s="90">
        <f t="shared" si="0"/>
        <v>738</v>
      </c>
      <c r="G43" s="90">
        <f t="shared" si="0"/>
        <v>1538</v>
      </c>
      <c r="H43" s="90">
        <f t="shared" si="0"/>
        <v>1551</v>
      </c>
      <c r="I43" s="90">
        <f t="shared" si="0"/>
        <v>1748</v>
      </c>
      <c r="J43" s="90">
        <f t="shared" si="0"/>
        <v>4343</v>
      </c>
      <c r="K43" s="91">
        <f t="shared" si="0"/>
        <v>4019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47502</v>
      </c>
      <c r="D45" s="94">
        <f t="shared" si="1"/>
        <v>2694</v>
      </c>
      <c r="E45" s="95">
        <f t="shared" si="1"/>
        <v>558</v>
      </c>
      <c r="F45" s="95">
        <f t="shared" si="1"/>
        <v>738</v>
      </c>
      <c r="G45" s="95">
        <f t="shared" si="1"/>
        <v>1538</v>
      </c>
      <c r="H45" s="95">
        <f t="shared" si="1"/>
        <v>1551</v>
      </c>
      <c r="I45" s="95">
        <f t="shared" si="1"/>
        <v>1748</v>
      </c>
      <c r="J45" s="95">
        <f t="shared" si="1"/>
        <v>4343</v>
      </c>
      <c r="K45" s="96">
        <f t="shared" si="1"/>
        <v>4019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3"/>
      <c r="B49" s="108"/>
      <c r="C49" s="108"/>
      <c r="D49" s="108"/>
      <c r="E49" s="108"/>
      <c r="F49" s="108"/>
      <c r="G49" s="108"/>
      <c r="H49" s="108"/>
      <c r="I49" s="153"/>
      <c r="J49" s="153"/>
      <c r="K49" s="153"/>
      <c r="L49" s="153"/>
      <c r="M49" s="15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617526</v>
      </c>
      <c r="D50" s="111">
        <f t="shared" si="2"/>
        <v>33675</v>
      </c>
      <c r="E50" s="112">
        <f t="shared" si="2"/>
        <v>6975</v>
      </c>
      <c r="F50" s="112">
        <f t="shared" si="2"/>
        <v>9225</v>
      </c>
      <c r="G50" s="112">
        <f t="shared" si="2"/>
        <v>19532.599999999999</v>
      </c>
      <c r="H50" s="112">
        <f t="shared" si="2"/>
        <v>19697.699999999997</v>
      </c>
      <c r="I50" s="112">
        <f t="shared" si="2"/>
        <v>22199.599999999999</v>
      </c>
      <c r="J50" s="112">
        <f t="shared" si="2"/>
        <v>55590.400000000001</v>
      </c>
      <c r="K50" s="113">
        <f t="shared" si="2"/>
        <v>51443.200000000004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3"/>
      <c r="B54" s="153"/>
      <c r="C54" s="153"/>
      <c r="D54" s="153"/>
      <c r="E54" s="108"/>
      <c r="F54" s="108"/>
      <c r="G54" s="108"/>
      <c r="H54" s="153"/>
      <c r="I54" s="153"/>
      <c r="J54" s="153"/>
      <c r="K54" s="153"/>
      <c r="L54" s="153"/>
      <c r="M54" s="15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290.952</v>
      </c>
      <c r="E55" s="126">
        <f>(E45*E53)</f>
        <v>60.263999999999996</v>
      </c>
      <c r="F55" s="126">
        <f>(F45*F53)</f>
        <v>79.703999999999994</v>
      </c>
      <c r="G55" s="126">
        <f>(G45*G53)</f>
        <v>166.10399999999998</v>
      </c>
      <c r="H55" s="126">
        <f t="shared" ref="H55" si="3">(H45*H53)</f>
        <v>167.50800000000001</v>
      </c>
      <c r="I55" s="126">
        <f>(I45*I53)</f>
        <v>188.78399999999999</v>
      </c>
      <c r="J55" s="126">
        <f>(J45*J53)</f>
        <v>469.04399999999998</v>
      </c>
      <c r="K55" s="127">
        <f>(K45*K53)</f>
        <v>434.05200000000002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3"/>
      <c r="B56" s="153"/>
      <c r="C56" s="153"/>
      <c r="D56" s="15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64691</v>
      </c>
      <c r="C57" s="188"/>
      <c r="D57" s="131" t="s">
        <v>67</v>
      </c>
      <c r="E57" s="189">
        <v>45180</v>
      </c>
      <c r="F57" s="189"/>
      <c r="G57" s="189"/>
      <c r="H57" s="189"/>
      <c r="I57" s="190" t="s">
        <v>110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318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64700</v>
      </c>
      <c r="J58" s="186"/>
      <c r="K58" s="186"/>
      <c r="L58" s="186"/>
      <c r="M58" s="186"/>
      <c r="N58" s="186"/>
    </row>
    <row r="59" spans="1:14" ht="15" thickBot="1" x14ac:dyDescent="0.35">
      <c r="A59" s="153"/>
      <c r="B59" s="132"/>
      <c r="C59" s="132"/>
      <c r="D59" s="131"/>
      <c r="E59" s="202" t="s">
        <v>70</v>
      </c>
      <c r="F59" s="202"/>
      <c r="G59" s="202"/>
      <c r="H59" s="202"/>
      <c r="I59" s="186">
        <v>64700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64373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835864.49999999988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64700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1856.4120000000003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3"/>
      <c r="B64" s="133"/>
      <c r="C64" s="133"/>
      <c r="D64" s="131"/>
      <c r="E64" s="202" t="s">
        <v>78</v>
      </c>
      <c r="F64" s="202"/>
      <c r="G64" s="202"/>
      <c r="H64" s="202"/>
      <c r="I64" s="186">
        <v>15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837720.91199999989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3"/>
      <c r="B66" s="133"/>
      <c r="C66" s="133"/>
      <c r="D66" s="153"/>
      <c r="E66" s="199" t="s">
        <v>81</v>
      </c>
      <c r="F66" s="199"/>
      <c r="G66" s="199"/>
      <c r="H66" s="199"/>
      <c r="I66" s="200">
        <v>40776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13.013544684883412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64700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710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45180</v>
      </c>
      <c r="B72" s="208"/>
      <c r="C72" s="208"/>
      <c r="D72" s="153"/>
      <c r="E72" s="199" t="s">
        <v>90</v>
      </c>
      <c r="F72" s="199"/>
      <c r="G72" s="199"/>
      <c r="H72" s="199"/>
      <c r="I72" s="200">
        <v>-39000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3"/>
      <c r="E73" s="15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3"/>
      <c r="E74" s="199" t="s">
        <v>91</v>
      </c>
      <c r="F74" s="199"/>
      <c r="G74" s="199"/>
      <c r="H74" s="199"/>
      <c r="I74" s="200">
        <f>(I66+I67+I68+I69+I70+I72+I75+I71)</f>
        <v>66491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3"/>
      <c r="E75" s="199" t="s">
        <v>92</v>
      </c>
      <c r="F75" s="199"/>
      <c r="G75" s="199"/>
      <c r="H75" s="199"/>
      <c r="I75" s="200">
        <f>(I64+I65)</f>
        <v>15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3"/>
      <c r="E76" s="153"/>
      <c r="F76" s="139"/>
      <c r="G76" s="151"/>
      <c r="H76" s="151"/>
      <c r="I76" s="152"/>
      <c r="J76" s="152"/>
      <c r="K76" s="152"/>
      <c r="L76" s="152"/>
      <c r="M76" s="152"/>
      <c r="N76" s="142"/>
    </row>
    <row r="77" spans="1:14" x14ac:dyDescent="0.3">
      <c r="A77" s="205" t="s">
        <v>110</v>
      </c>
      <c r="B77" s="205"/>
      <c r="C77" s="205"/>
      <c r="D77" s="15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37650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280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28476</v>
      </c>
      <c r="J80" s="186"/>
      <c r="K80" s="186"/>
      <c r="L80" s="186"/>
      <c r="M80" s="186"/>
      <c r="N80" s="186"/>
    </row>
    <row r="81" spans="1:14" x14ac:dyDescent="0.3">
      <c r="A81" s="153"/>
      <c r="B81" s="153"/>
      <c r="C81" s="153"/>
      <c r="D81" s="146"/>
      <c r="E81" s="202" t="s">
        <v>97</v>
      </c>
      <c r="F81" s="202"/>
      <c r="G81" s="202"/>
      <c r="H81" s="202"/>
      <c r="I81" s="186">
        <v>430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318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67154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663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29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121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1698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21447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3153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4161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2765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9913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1688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3085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2414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1539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1979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471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267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1111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114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57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261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112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138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304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176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166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245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186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845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281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278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643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160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240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519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4054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47910</v>
      </c>
      <c r="D43" s="89">
        <f t="shared" si="0"/>
        <v>2678</v>
      </c>
      <c r="E43" s="90">
        <f t="shared" si="0"/>
        <v>559</v>
      </c>
      <c r="F43" s="90">
        <f t="shared" si="0"/>
        <v>738</v>
      </c>
      <c r="G43" s="90">
        <f t="shared" si="0"/>
        <v>845</v>
      </c>
      <c r="H43" s="90">
        <f t="shared" si="0"/>
        <v>1539</v>
      </c>
      <c r="I43" s="90">
        <f t="shared" si="0"/>
        <v>1754</v>
      </c>
      <c r="J43" s="90">
        <f t="shared" si="0"/>
        <v>4393</v>
      </c>
      <c r="K43" s="91">
        <f t="shared" si="0"/>
        <v>4054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47910</v>
      </c>
      <c r="D45" s="94">
        <f t="shared" si="1"/>
        <v>2678</v>
      </c>
      <c r="E45" s="95">
        <f t="shared" si="1"/>
        <v>559</v>
      </c>
      <c r="F45" s="95">
        <f t="shared" si="1"/>
        <v>738</v>
      </c>
      <c r="G45" s="95">
        <f t="shared" si="1"/>
        <v>845</v>
      </c>
      <c r="H45" s="95">
        <f t="shared" si="1"/>
        <v>1539</v>
      </c>
      <c r="I45" s="95">
        <f t="shared" si="1"/>
        <v>1754</v>
      </c>
      <c r="J45" s="95">
        <f t="shared" si="1"/>
        <v>4393</v>
      </c>
      <c r="K45" s="96">
        <f t="shared" si="1"/>
        <v>4054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3"/>
      <c r="B49" s="108"/>
      <c r="C49" s="108"/>
      <c r="D49" s="108"/>
      <c r="E49" s="108"/>
      <c r="F49" s="108"/>
      <c r="G49" s="108"/>
      <c r="H49" s="108"/>
      <c r="I49" s="153"/>
      <c r="J49" s="153"/>
      <c r="K49" s="153"/>
      <c r="L49" s="153"/>
      <c r="M49" s="15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622830</v>
      </c>
      <c r="D50" s="111">
        <f t="shared" si="2"/>
        <v>33475</v>
      </c>
      <c r="E50" s="112">
        <f t="shared" si="2"/>
        <v>6987.5</v>
      </c>
      <c r="F50" s="112">
        <f t="shared" si="2"/>
        <v>9225</v>
      </c>
      <c r="G50" s="112">
        <f t="shared" si="2"/>
        <v>10731.5</v>
      </c>
      <c r="H50" s="112">
        <f t="shared" si="2"/>
        <v>19545.3</v>
      </c>
      <c r="I50" s="112">
        <f t="shared" si="2"/>
        <v>22275.8</v>
      </c>
      <c r="J50" s="112">
        <f t="shared" si="2"/>
        <v>56230.400000000001</v>
      </c>
      <c r="K50" s="113">
        <f t="shared" si="2"/>
        <v>51891.200000000004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3"/>
      <c r="B54" s="153"/>
      <c r="C54" s="153"/>
      <c r="D54" s="153"/>
      <c r="E54" s="108"/>
      <c r="F54" s="108"/>
      <c r="G54" s="108"/>
      <c r="H54" s="153"/>
      <c r="I54" s="153"/>
      <c r="J54" s="153"/>
      <c r="K54" s="153"/>
      <c r="L54" s="153"/>
      <c r="M54" s="15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289.22399999999999</v>
      </c>
      <c r="E55" s="126">
        <f>(E45*E53)</f>
        <v>60.372</v>
      </c>
      <c r="F55" s="126">
        <f>(F45*F53)</f>
        <v>79.703999999999994</v>
      </c>
      <c r="G55" s="126">
        <f>(G45*G53)</f>
        <v>91.26</v>
      </c>
      <c r="H55" s="126">
        <f t="shared" ref="H55" si="3">(H45*H53)</f>
        <v>166.21199999999999</v>
      </c>
      <c r="I55" s="126">
        <f>(I45*I53)</f>
        <v>189.43199999999999</v>
      </c>
      <c r="J55" s="126">
        <f>(J45*J53)</f>
        <v>474.44400000000002</v>
      </c>
      <c r="K55" s="127">
        <f>(K45*K53)</f>
        <v>437.83199999999999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3"/>
      <c r="B56" s="153"/>
      <c r="C56" s="153"/>
      <c r="D56" s="15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64470</v>
      </c>
      <c r="C57" s="188"/>
      <c r="D57" s="131" t="s">
        <v>67</v>
      </c>
      <c r="E57" s="189">
        <v>45181</v>
      </c>
      <c r="F57" s="189"/>
      <c r="G57" s="189"/>
      <c r="H57" s="189"/>
      <c r="I57" s="190" t="s">
        <v>112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288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64497</v>
      </c>
      <c r="J58" s="186"/>
      <c r="K58" s="186"/>
      <c r="L58" s="186"/>
      <c r="M58" s="186"/>
      <c r="N58" s="186"/>
    </row>
    <row r="59" spans="1:14" ht="15" thickBot="1" x14ac:dyDescent="0.35">
      <c r="A59" s="153"/>
      <c r="B59" s="132"/>
      <c r="C59" s="132"/>
      <c r="D59" s="131"/>
      <c r="E59" s="202" t="s">
        <v>70</v>
      </c>
      <c r="F59" s="202"/>
      <c r="G59" s="202"/>
      <c r="H59" s="202"/>
      <c r="I59" s="186">
        <v>64497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64182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833191.70000000007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64497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1788.48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3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834980.18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3"/>
      <c r="B66" s="133"/>
      <c r="C66" s="133"/>
      <c r="D66" s="153"/>
      <c r="E66" s="199" t="s">
        <v>81</v>
      </c>
      <c r="F66" s="199"/>
      <c r="G66" s="199"/>
      <c r="H66" s="199"/>
      <c r="I66" s="200">
        <v>39000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13.0095693496619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64497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370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45181</v>
      </c>
      <c r="B72" s="208"/>
      <c r="C72" s="208"/>
      <c r="D72" s="153"/>
      <c r="E72" s="199" t="s">
        <v>90</v>
      </c>
      <c r="F72" s="199"/>
      <c r="G72" s="199"/>
      <c r="H72" s="199"/>
      <c r="I72" s="200">
        <v>-40497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3"/>
      <c r="E73" s="15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3"/>
      <c r="E74" s="199" t="s">
        <v>91</v>
      </c>
      <c r="F74" s="199"/>
      <c r="G74" s="199"/>
      <c r="H74" s="199"/>
      <c r="I74" s="200">
        <f>(I66+I67+I68+I69+I70+I72+I75+I71)</f>
        <v>63000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3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3"/>
      <c r="E76" s="153"/>
      <c r="F76" s="139"/>
      <c r="G76" s="151"/>
      <c r="H76" s="151"/>
      <c r="I76" s="152"/>
      <c r="J76" s="152"/>
      <c r="K76" s="152"/>
      <c r="L76" s="152"/>
      <c r="M76" s="152"/>
      <c r="N76" s="142"/>
    </row>
    <row r="77" spans="1:14" x14ac:dyDescent="0.3">
      <c r="A77" s="205" t="s">
        <v>112</v>
      </c>
      <c r="B77" s="205"/>
      <c r="C77" s="205"/>
      <c r="D77" s="15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35600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27642</v>
      </c>
      <c r="J80" s="186"/>
      <c r="K80" s="186"/>
      <c r="L80" s="186"/>
      <c r="M80" s="186"/>
      <c r="N80" s="186"/>
    </row>
    <row r="81" spans="1:14" x14ac:dyDescent="0.3">
      <c r="A81" s="153"/>
      <c r="B81" s="153"/>
      <c r="C81" s="153"/>
      <c r="D81" s="146"/>
      <c r="E81" s="202" t="s">
        <v>97</v>
      </c>
      <c r="F81" s="202"/>
      <c r="G81" s="202"/>
      <c r="H81" s="202"/>
      <c r="I81" s="186">
        <v>370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288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63900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900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0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122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21495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3017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4190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2711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9972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1795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3182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2494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1545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1970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487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253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1143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116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69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271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240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138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306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163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157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245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170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838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280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251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648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164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277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511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4121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48001</v>
      </c>
      <c r="D43" s="89">
        <f t="shared" si="0"/>
        <v>2827</v>
      </c>
      <c r="E43" s="90">
        <f t="shared" si="0"/>
        <v>531</v>
      </c>
      <c r="F43" s="90">
        <f t="shared" si="0"/>
        <v>740</v>
      </c>
      <c r="G43" s="90">
        <f t="shared" si="0"/>
        <v>838</v>
      </c>
      <c r="H43" s="90">
        <f t="shared" si="0"/>
        <v>1545</v>
      </c>
      <c r="I43" s="90">
        <f t="shared" si="0"/>
        <v>1791</v>
      </c>
      <c r="J43" s="90">
        <f t="shared" si="0"/>
        <v>4464</v>
      </c>
      <c r="K43" s="91">
        <f t="shared" si="0"/>
        <v>4121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48001</v>
      </c>
      <c r="D45" s="94">
        <f t="shared" si="1"/>
        <v>2827</v>
      </c>
      <c r="E45" s="95">
        <f t="shared" si="1"/>
        <v>531</v>
      </c>
      <c r="F45" s="95">
        <f t="shared" si="1"/>
        <v>740</v>
      </c>
      <c r="G45" s="95">
        <f t="shared" si="1"/>
        <v>838</v>
      </c>
      <c r="H45" s="95">
        <f t="shared" si="1"/>
        <v>1545</v>
      </c>
      <c r="I45" s="95">
        <f t="shared" si="1"/>
        <v>1791</v>
      </c>
      <c r="J45" s="95">
        <f t="shared" si="1"/>
        <v>4464</v>
      </c>
      <c r="K45" s="96">
        <f t="shared" si="1"/>
        <v>4121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3"/>
      <c r="B49" s="108"/>
      <c r="C49" s="108"/>
      <c r="D49" s="108"/>
      <c r="E49" s="108"/>
      <c r="F49" s="108"/>
      <c r="G49" s="108"/>
      <c r="H49" s="108"/>
      <c r="I49" s="153"/>
      <c r="J49" s="153"/>
      <c r="K49" s="153"/>
      <c r="L49" s="153"/>
      <c r="M49" s="15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624013</v>
      </c>
      <c r="D50" s="111">
        <f t="shared" si="2"/>
        <v>35337.5</v>
      </c>
      <c r="E50" s="112">
        <f t="shared" si="2"/>
        <v>6637.5</v>
      </c>
      <c r="F50" s="112">
        <f t="shared" si="2"/>
        <v>9250</v>
      </c>
      <c r="G50" s="112">
        <f t="shared" si="2"/>
        <v>10642.599999999999</v>
      </c>
      <c r="H50" s="112">
        <f t="shared" si="2"/>
        <v>19621.5</v>
      </c>
      <c r="I50" s="112">
        <f t="shared" si="2"/>
        <v>22745.699999999997</v>
      </c>
      <c r="J50" s="112">
        <f t="shared" si="2"/>
        <v>57139.200000000004</v>
      </c>
      <c r="K50" s="113">
        <f t="shared" si="2"/>
        <v>52748.800000000003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3"/>
      <c r="B54" s="153"/>
      <c r="C54" s="153"/>
      <c r="D54" s="153"/>
      <c r="E54" s="108"/>
      <c r="F54" s="108"/>
      <c r="G54" s="108"/>
      <c r="H54" s="153"/>
      <c r="I54" s="153"/>
      <c r="J54" s="153"/>
      <c r="K54" s="153"/>
      <c r="L54" s="153"/>
      <c r="M54" s="15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305.31599999999997</v>
      </c>
      <c r="E55" s="126">
        <f>(E45*E53)</f>
        <v>57.347999999999999</v>
      </c>
      <c r="F55" s="126">
        <f>(F45*F53)</f>
        <v>79.92</v>
      </c>
      <c r="G55" s="126">
        <f>(G45*G53)</f>
        <v>90.504000000000005</v>
      </c>
      <c r="H55" s="126">
        <f t="shared" ref="H55" si="3">(H45*H53)</f>
        <v>166.85999999999999</v>
      </c>
      <c r="I55" s="126">
        <f>(I45*I53)</f>
        <v>193.428</v>
      </c>
      <c r="J55" s="126">
        <f>(J45*J53)</f>
        <v>482.11199999999997</v>
      </c>
      <c r="K55" s="127">
        <f>(K45*K53)</f>
        <v>445.06799999999998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3"/>
      <c r="B56" s="153"/>
      <c r="C56" s="153"/>
      <c r="D56" s="15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64858</v>
      </c>
      <c r="C57" s="188"/>
      <c r="D57" s="131" t="s">
        <v>67</v>
      </c>
      <c r="E57" s="189">
        <v>45182</v>
      </c>
      <c r="F57" s="189"/>
      <c r="G57" s="189"/>
      <c r="H57" s="189"/>
      <c r="I57" s="190" t="s">
        <v>114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350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64840</v>
      </c>
      <c r="J58" s="186"/>
      <c r="K58" s="186"/>
      <c r="L58" s="186"/>
      <c r="M58" s="186"/>
      <c r="N58" s="186"/>
    </row>
    <row r="59" spans="1:14" ht="15" thickBot="1" x14ac:dyDescent="0.35">
      <c r="A59" s="153"/>
      <c r="B59" s="132"/>
      <c r="C59" s="132"/>
      <c r="D59" s="131"/>
      <c r="E59" s="202" t="s">
        <v>70</v>
      </c>
      <c r="F59" s="202"/>
      <c r="G59" s="202"/>
      <c r="H59" s="202"/>
      <c r="I59" s="186">
        <v>64840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64508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838135.79999999993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64840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1820.5559999999998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3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839956.35599999991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3"/>
      <c r="B66" s="133"/>
      <c r="C66" s="133"/>
      <c r="D66" s="153"/>
      <c r="E66" s="199" t="s">
        <v>81</v>
      </c>
      <c r="F66" s="199"/>
      <c r="G66" s="199"/>
      <c r="H66" s="199"/>
      <c r="I66" s="200">
        <v>40497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13.020964159484093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64840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788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45182</v>
      </c>
      <c r="B72" s="208"/>
      <c r="C72" s="208"/>
      <c r="D72" s="153"/>
      <c r="E72" s="199" t="s">
        <v>90</v>
      </c>
      <c r="F72" s="199"/>
      <c r="G72" s="199"/>
      <c r="H72" s="199"/>
      <c r="I72" s="200">
        <v>-40698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3"/>
      <c r="E73" s="15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3"/>
      <c r="E74" s="199" t="s">
        <v>91</v>
      </c>
      <c r="F74" s="199"/>
      <c r="G74" s="199"/>
      <c r="H74" s="199"/>
      <c r="I74" s="200">
        <f>(I66+I67+I68+I69+I70+I72+I75+I71)</f>
        <v>64639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3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3"/>
      <c r="E76" s="153"/>
      <c r="F76" s="139"/>
      <c r="G76" s="151"/>
      <c r="H76" s="151"/>
      <c r="I76" s="152"/>
      <c r="J76" s="152"/>
      <c r="K76" s="152"/>
      <c r="L76" s="152"/>
      <c r="M76" s="152"/>
      <c r="N76" s="142"/>
    </row>
    <row r="77" spans="1:14" x14ac:dyDescent="0.3">
      <c r="A77" s="205" t="s">
        <v>114</v>
      </c>
      <c r="B77" s="205"/>
      <c r="C77" s="205"/>
      <c r="D77" s="15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42050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573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22643</v>
      </c>
      <c r="J80" s="186"/>
      <c r="K80" s="186"/>
      <c r="L80" s="186"/>
      <c r="M80" s="186"/>
      <c r="N80" s="186"/>
    </row>
    <row r="81" spans="1:14" x14ac:dyDescent="0.3">
      <c r="A81" s="153"/>
      <c r="B81" s="153"/>
      <c r="C81" s="153"/>
      <c r="D81" s="146"/>
      <c r="E81" s="202" t="s">
        <v>97</v>
      </c>
      <c r="F81" s="202"/>
      <c r="G81" s="202"/>
      <c r="H81" s="202"/>
      <c r="I81" s="186">
        <v>215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350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65831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1192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28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123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1579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21476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3046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4084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2755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9632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1710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3182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2502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1590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2005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495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272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1122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115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66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264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230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145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295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172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168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246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167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835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279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278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653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156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274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500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4240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47464</v>
      </c>
      <c r="D43" s="89">
        <f t="shared" si="0"/>
        <v>2798</v>
      </c>
      <c r="E43" s="90">
        <f t="shared" si="0"/>
        <v>557</v>
      </c>
      <c r="F43" s="90">
        <f t="shared" si="0"/>
        <v>767</v>
      </c>
      <c r="G43" s="90">
        <f t="shared" si="0"/>
        <v>835</v>
      </c>
      <c r="H43" s="90">
        <f t="shared" si="0"/>
        <v>1590</v>
      </c>
      <c r="I43" s="90">
        <f t="shared" si="0"/>
        <v>1775</v>
      </c>
      <c r="J43" s="90">
        <f t="shared" si="0"/>
        <v>4507</v>
      </c>
      <c r="K43" s="91">
        <f t="shared" si="0"/>
        <v>4240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47464</v>
      </c>
      <c r="D45" s="94">
        <f t="shared" si="1"/>
        <v>2798</v>
      </c>
      <c r="E45" s="95">
        <f t="shared" si="1"/>
        <v>557</v>
      </c>
      <c r="F45" s="95">
        <f t="shared" si="1"/>
        <v>767</v>
      </c>
      <c r="G45" s="95">
        <f t="shared" si="1"/>
        <v>835</v>
      </c>
      <c r="H45" s="95">
        <f t="shared" si="1"/>
        <v>1590</v>
      </c>
      <c r="I45" s="95">
        <f t="shared" si="1"/>
        <v>1775</v>
      </c>
      <c r="J45" s="95">
        <f t="shared" si="1"/>
        <v>4507</v>
      </c>
      <c r="K45" s="96">
        <f t="shared" si="1"/>
        <v>4240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3"/>
      <c r="B49" s="108"/>
      <c r="C49" s="108"/>
      <c r="D49" s="108"/>
      <c r="E49" s="108"/>
      <c r="F49" s="108"/>
      <c r="G49" s="108"/>
      <c r="H49" s="108"/>
      <c r="I49" s="153"/>
      <c r="J49" s="153"/>
      <c r="K49" s="153"/>
      <c r="L49" s="153"/>
      <c r="M49" s="15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617032</v>
      </c>
      <c r="D50" s="111">
        <f t="shared" si="2"/>
        <v>34975</v>
      </c>
      <c r="E50" s="112">
        <f t="shared" si="2"/>
        <v>6962.5</v>
      </c>
      <c r="F50" s="112">
        <f t="shared" si="2"/>
        <v>9587.5</v>
      </c>
      <c r="G50" s="112">
        <f t="shared" si="2"/>
        <v>10604.5</v>
      </c>
      <c r="H50" s="112">
        <f t="shared" si="2"/>
        <v>20193</v>
      </c>
      <c r="I50" s="112">
        <f t="shared" si="2"/>
        <v>22542.5</v>
      </c>
      <c r="J50" s="112">
        <f t="shared" si="2"/>
        <v>57689.600000000006</v>
      </c>
      <c r="K50" s="113">
        <f t="shared" si="2"/>
        <v>54272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3"/>
      <c r="B54" s="153"/>
      <c r="C54" s="153"/>
      <c r="D54" s="153"/>
      <c r="E54" s="108"/>
      <c r="F54" s="108"/>
      <c r="G54" s="108"/>
      <c r="H54" s="153"/>
      <c r="I54" s="153"/>
      <c r="J54" s="153"/>
      <c r="K54" s="153"/>
      <c r="L54" s="153"/>
      <c r="M54" s="15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302.18399999999997</v>
      </c>
      <c r="E55" s="126">
        <f>(E45*E53)</f>
        <v>60.155999999999999</v>
      </c>
      <c r="F55" s="126">
        <f>(F45*F53)</f>
        <v>82.835999999999999</v>
      </c>
      <c r="G55" s="126">
        <f>(G45*G53)</f>
        <v>90.179999999999993</v>
      </c>
      <c r="H55" s="126">
        <f t="shared" ref="H55" si="3">(H45*H53)</f>
        <v>171.72</v>
      </c>
      <c r="I55" s="126">
        <f>(I45*I53)</f>
        <v>191.7</v>
      </c>
      <c r="J55" s="126">
        <f>(J45*J53)</f>
        <v>486.75599999999997</v>
      </c>
      <c r="K55" s="127">
        <f>(K45*K53)</f>
        <v>457.92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3"/>
      <c r="B56" s="153"/>
      <c r="C56" s="153"/>
      <c r="D56" s="15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64533</v>
      </c>
      <c r="C57" s="188"/>
      <c r="D57" s="131" t="s">
        <v>67</v>
      </c>
      <c r="E57" s="189">
        <v>45183</v>
      </c>
      <c r="F57" s="189"/>
      <c r="G57" s="189"/>
      <c r="H57" s="189"/>
      <c r="I57" s="190" t="s">
        <v>116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350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64527</v>
      </c>
      <c r="J58" s="186"/>
      <c r="K58" s="186"/>
      <c r="L58" s="186"/>
      <c r="M58" s="186"/>
      <c r="N58" s="186"/>
    </row>
    <row r="59" spans="1:14" ht="15" thickBot="1" x14ac:dyDescent="0.35">
      <c r="A59" s="153"/>
      <c r="B59" s="132"/>
      <c r="C59" s="132"/>
      <c r="D59" s="131"/>
      <c r="E59" s="202" t="s">
        <v>70</v>
      </c>
      <c r="F59" s="202"/>
      <c r="G59" s="202"/>
      <c r="H59" s="202"/>
      <c r="I59" s="186">
        <v>64527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64183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833858.6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64527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1843.4520000000002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3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835702.05200000003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3"/>
      <c r="B66" s="133"/>
      <c r="C66" s="133"/>
      <c r="D66" s="153"/>
      <c r="E66" s="199" t="s">
        <v>81</v>
      </c>
      <c r="F66" s="199"/>
      <c r="G66" s="199"/>
      <c r="H66" s="199"/>
      <c r="I66" s="200">
        <v>40698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13.020613745072684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64527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460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45183</v>
      </c>
      <c r="B72" s="208"/>
      <c r="C72" s="208"/>
      <c r="D72" s="153"/>
      <c r="E72" s="199" t="s">
        <v>90</v>
      </c>
      <c r="F72" s="199"/>
      <c r="G72" s="199"/>
      <c r="H72" s="199"/>
      <c r="I72" s="200">
        <v>-36551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3"/>
      <c r="E73" s="15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3"/>
      <c r="E74" s="199" t="s">
        <v>91</v>
      </c>
      <c r="F74" s="199"/>
      <c r="G74" s="199"/>
      <c r="H74" s="199"/>
      <c r="I74" s="200">
        <f>(I66+I67+I68+I69+I70+I72+I75+I71)</f>
        <v>68674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3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3"/>
      <c r="E76" s="153"/>
      <c r="F76" s="139"/>
      <c r="G76" s="151"/>
      <c r="H76" s="151"/>
      <c r="I76" s="152"/>
      <c r="J76" s="152"/>
      <c r="K76" s="152"/>
      <c r="L76" s="152"/>
      <c r="M76" s="152"/>
      <c r="N76" s="142"/>
    </row>
    <row r="77" spans="1:14" x14ac:dyDescent="0.3">
      <c r="A77" s="205" t="s">
        <v>116</v>
      </c>
      <c r="B77" s="205"/>
      <c r="C77" s="205"/>
      <c r="D77" s="15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40850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210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27969</v>
      </c>
      <c r="J80" s="186"/>
      <c r="K80" s="186"/>
      <c r="L80" s="186"/>
      <c r="M80" s="186"/>
      <c r="N80" s="186"/>
    </row>
    <row r="81" spans="1:14" x14ac:dyDescent="0.3">
      <c r="A81" s="153"/>
      <c r="B81" s="153"/>
      <c r="C81" s="153"/>
      <c r="D81" s="146"/>
      <c r="E81" s="202" t="s">
        <v>97</v>
      </c>
      <c r="F81" s="202"/>
      <c r="G81" s="202"/>
      <c r="H81" s="202"/>
      <c r="I81" s="186">
        <v>250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350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69629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955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27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124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21553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3085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4123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2507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9710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1727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3106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2472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1568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1946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505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265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1181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107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61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260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211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144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310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173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166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258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156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836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263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251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660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119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161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280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503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4263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47450</v>
      </c>
      <c r="D43" s="89">
        <f t="shared" si="0"/>
        <v>2909</v>
      </c>
      <c r="E43" s="90">
        <f t="shared" si="0"/>
        <v>514</v>
      </c>
      <c r="F43" s="90">
        <f t="shared" si="0"/>
        <v>770</v>
      </c>
      <c r="G43" s="90">
        <f t="shared" si="0"/>
        <v>836</v>
      </c>
      <c r="H43" s="90">
        <f t="shared" si="0"/>
        <v>1568</v>
      </c>
      <c r="I43" s="90">
        <f t="shared" si="0"/>
        <v>1841</v>
      </c>
      <c r="J43" s="90">
        <f t="shared" si="0"/>
        <v>4418</v>
      </c>
      <c r="K43" s="91">
        <f t="shared" si="0"/>
        <v>4263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47450</v>
      </c>
      <c r="D45" s="94">
        <f t="shared" si="1"/>
        <v>2909</v>
      </c>
      <c r="E45" s="95">
        <f t="shared" si="1"/>
        <v>514</v>
      </c>
      <c r="F45" s="95">
        <f t="shared" si="1"/>
        <v>770</v>
      </c>
      <c r="G45" s="95">
        <f t="shared" si="1"/>
        <v>836</v>
      </c>
      <c r="H45" s="95">
        <f t="shared" si="1"/>
        <v>1568</v>
      </c>
      <c r="I45" s="95">
        <f t="shared" si="1"/>
        <v>1841</v>
      </c>
      <c r="J45" s="95">
        <f t="shared" si="1"/>
        <v>4418</v>
      </c>
      <c r="K45" s="96">
        <f t="shared" si="1"/>
        <v>4263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3"/>
      <c r="B49" s="108"/>
      <c r="C49" s="108"/>
      <c r="D49" s="108"/>
      <c r="E49" s="108"/>
      <c r="F49" s="108"/>
      <c r="G49" s="108"/>
      <c r="H49" s="108"/>
      <c r="I49" s="153"/>
      <c r="J49" s="153"/>
      <c r="K49" s="153"/>
      <c r="L49" s="153"/>
      <c r="M49" s="15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616850</v>
      </c>
      <c r="D50" s="111">
        <f t="shared" si="2"/>
        <v>36362.5</v>
      </c>
      <c r="E50" s="112">
        <f t="shared" si="2"/>
        <v>6425</v>
      </c>
      <c r="F50" s="112">
        <f t="shared" si="2"/>
        <v>9625</v>
      </c>
      <c r="G50" s="112">
        <f t="shared" si="2"/>
        <v>10617.199999999999</v>
      </c>
      <c r="H50" s="112">
        <f t="shared" si="2"/>
        <v>19913.599999999999</v>
      </c>
      <c r="I50" s="112">
        <f t="shared" si="2"/>
        <v>23380.699999999997</v>
      </c>
      <c r="J50" s="112">
        <f t="shared" si="2"/>
        <v>56550.400000000001</v>
      </c>
      <c r="K50" s="113">
        <f t="shared" si="2"/>
        <v>54566.400000000001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3"/>
      <c r="B54" s="153"/>
      <c r="C54" s="153"/>
      <c r="D54" s="153"/>
      <c r="E54" s="108"/>
      <c r="F54" s="108"/>
      <c r="G54" s="108"/>
      <c r="H54" s="153"/>
      <c r="I54" s="153"/>
      <c r="J54" s="153"/>
      <c r="K54" s="153"/>
      <c r="L54" s="153"/>
      <c r="M54" s="15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314.17199999999997</v>
      </c>
      <c r="E55" s="126">
        <f>(E45*E53)</f>
        <v>55.512</v>
      </c>
      <c r="F55" s="126">
        <f>(F45*F53)</f>
        <v>83.16</v>
      </c>
      <c r="G55" s="126">
        <f>(G45*G53)</f>
        <v>90.287999999999997</v>
      </c>
      <c r="H55" s="126">
        <f t="shared" ref="H55" si="3">(H45*H53)</f>
        <v>169.34399999999999</v>
      </c>
      <c r="I55" s="126">
        <f>(I45*I53)</f>
        <v>198.828</v>
      </c>
      <c r="J55" s="126">
        <f>(J45*J53)</f>
        <v>477.14400000000001</v>
      </c>
      <c r="K55" s="127">
        <f>(K45*K53)</f>
        <v>460.404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3"/>
      <c r="B56" s="153"/>
      <c r="C56" s="153"/>
      <c r="D56" s="15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64569</v>
      </c>
      <c r="C57" s="188"/>
      <c r="D57" s="131" t="s">
        <v>67</v>
      </c>
      <c r="E57" s="189">
        <v>45184</v>
      </c>
      <c r="F57" s="189"/>
      <c r="G57" s="189"/>
      <c r="H57" s="189"/>
      <c r="I57" s="190" t="s">
        <v>104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300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64542</v>
      </c>
      <c r="J58" s="186"/>
      <c r="K58" s="186"/>
      <c r="L58" s="186"/>
      <c r="M58" s="186"/>
      <c r="N58" s="186"/>
    </row>
    <row r="59" spans="1:14" ht="15" thickBot="1" x14ac:dyDescent="0.35">
      <c r="A59" s="153"/>
      <c r="B59" s="132"/>
      <c r="C59" s="132"/>
      <c r="D59" s="131"/>
      <c r="E59" s="202" t="s">
        <v>70</v>
      </c>
      <c r="F59" s="202"/>
      <c r="G59" s="202"/>
      <c r="H59" s="202"/>
      <c r="I59" s="186">
        <v>64542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64269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834290.79999999993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64542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1848.8519999999999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3"/>
      <c r="B64" s="133"/>
      <c r="C64" s="133"/>
      <c r="D64" s="131"/>
      <c r="E64" s="202" t="s">
        <v>78</v>
      </c>
      <c r="F64" s="202"/>
      <c r="G64" s="202"/>
      <c r="H64" s="202"/>
      <c r="I64" s="186">
        <v>74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836139.65199999989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3"/>
      <c r="B66" s="133"/>
      <c r="C66" s="133"/>
      <c r="D66" s="153"/>
      <c r="E66" s="199" t="s">
        <v>81</v>
      </c>
      <c r="F66" s="199"/>
      <c r="G66" s="199"/>
      <c r="H66" s="199"/>
      <c r="I66" s="200">
        <v>36551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13.009999408735158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64542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576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45184</v>
      </c>
      <c r="B72" s="208"/>
      <c r="C72" s="208"/>
      <c r="D72" s="153"/>
      <c r="E72" s="199" t="s">
        <v>90</v>
      </c>
      <c r="F72" s="199"/>
      <c r="G72" s="199"/>
      <c r="H72" s="199"/>
      <c r="I72" s="200">
        <v>-41050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3"/>
      <c r="E73" s="15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3"/>
      <c r="E74" s="199" t="s">
        <v>91</v>
      </c>
      <c r="F74" s="199"/>
      <c r="G74" s="199"/>
      <c r="H74" s="199"/>
      <c r="I74" s="200">
        <f>(I66+I67+I68+I69+I70+I72+I75+I71)</f>
        <v>60117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3"/>
      <c r="E75" s="199" t="s">
        <v>92</v>
      </c>
      <c r="F75" s="199"/>
      <c r="G75" s="199"/>
      <c r="H75" s="199"/>
      <c r="I75" s="200">
        <f>(I64+I65)</f>
        <v>74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3"/>
      <c r="E76" s="153"/>
      <c r="F76" s="139"/>
      <c r="G76" s="151"/>
      <c r="H76" s="151"/>
      <c r="I76" s="152"/>
      <c r="J76" s="152"/>
      <c r="K76" s="152"/>
      <c r="L76" s="152"/>
      <c r="M76" s="152"/>
      <c r="N76" s="142"/>
    </row>
    <row r="77" spans="1:14" x14ac:dyDescent="0.3">
      <c r="A77" s="205" t="s">
        <v>104</v>
      </c>
      <c r="B77" s="205"/>
      <c r="C77" s="205"/>
      <c r="D77" s="15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37550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376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22679</v>
      </c>
      <c r="J80" s="186"/>
      <c r="K80" s="186"/>
      <c r="L80" s="186"/>
      <c r="M80" s="186"/>
      <c r="N80" s="186"/>
    </row>
    <row r="81" spans="1:14" x14ac:dyDescent="0.3">
      <c r="A81" s="153"/>
      <c r="B81" s="153"/>
      <c r="C81" s="153"/>
      <c r="D81" s="146"/>
      <c r="E81" s="202" t="s">
        <v>97</v>
      </c>
      <c r="F81" s="202"/>
      <c r="G81" s="202"/>
      <c r="H81" s="202"/>
      <c r="I81" s="186">
        <v>200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300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61105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988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2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125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1659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21010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3017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4055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2623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9535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1727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2967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2526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1591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1984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501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263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1157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105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63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252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221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141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310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179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158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246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159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793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290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268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652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164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774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291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477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4316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46593</v>
      </c>
      <c r="D43" s="89">
        <f t="shared" si="0"/>
        <v>2766</v>
      </c>
      <c r="E43" s="90">
        <f t="shared" si="0"/>
        <v>558</v>
      </c>
      <c r="F43" s="90">
        <f t="shared" si="0"/>
        <v>764</v>
      </c>
      <c r="G43" s="90">
        <f t="shared" si="0"/>
        <v>1567</v>
      </c>
      <c r="H43" s="90">
        <f t="shared" si="0"/>
        <v>1591</v>
      </c>
      <c r="I43" s="90">
        <f t="shared" si="0"/>
        <v>1809</v>
      </c>
      <c r="J43" s="90">
        <f t="shared" si="0"/>
        <v>4510</v>
      </c>
      <c r="K43" s="91">
        <f t="shared" si="0"/>
        <v>4316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46593</v>
      </c>
      <c r="D45" s="94">
        <f t="shared" si="1"/>
        <v>2766</v>
      </c>
      <c r="E45" s="95">
        <f t="shared" si="1"/>
        <v>558</v>
      </c>
      <c r="F45" s="95">
        <f t="shared" si="1"/>
        <v>764</v>
      </c>
      <c r="G45" s="95">
        <f t="shared" si="1"/>
        <v>1567</v>
      </c>
      <c r="H45" s="95">
        <f t="shared" si="1"/>
        <v>1591</v>
      </c>
      <c r="I45" s="95">
        <f t="shared" si="1"/>
        <v>1809</v>
      </c>
      <c r="J45" s="95">
        <f t="shared" si="1"/>
        <v>4510</v>
      </c>
      <c r="K45" s="96">
        <f t="shared" si="1"/>
        <v>4316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8"/>
      <c r="B49" s="108"/>
      <c r="C49" s="108"/>
      <c r="D49" s="108"/>
      <c r="E49" s="108"/>
      <c r="F49" s="108"/>
      <c r="G49" s="108"/>
      <c r="H49" s="108"/>
      <c r="I49" s="158"/>
      <c r="J49" s="158"/>
      <c r="K49" s="158"/>
      <c r="L49" s="158"/>
      <c r="M49" s="158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605709</v>
      </c>
      <c r="D50" s="111">
        <f t="shared" si="2"/>
        <v>34575</v>
      </c>
      <c r="E50" s="112">
        <f t="shared" si="2"/>
        <v>6975</v>
      </c>
      <c r="F50" s="112">
        <f t="shared" si="2"/>
        <v>9550</v>
      </c>
      <c r="G50" s="112">
        <f t="shared" si="2"/>
        <v>19900.899999999998</v>
      </c>
      <c r="H50" s="112">
        <f t="shared" si="2"/>
        <v>20205.699999999997</v>
      </c>
      <c r="I50" s="112">
        <f t="shared" si="2"/>
        <v>22974.3</v>
      </c>
      <c r="J50" s="112">
        <f t="shared" si="2"/>
        <v>57728</v>
      </c>
      <c r="K50" s="113">
        <f t="shared" si="2"/>
        <v>55244.800000000003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8"/>
      <c r="B54" s="158"/>
      <c r="C54" s="158"/>
      <c r="D54" s="158"/>
      <c r="E54" s="108"/>
      <c r="F54" s="108"/>
      <c r="G54" s="108"/>
      <c r="H54" s="158"/>
      <c r="I54" s="158"/>
      <c r="J54" s="158"/>
      <c r="K54" s="158"/>
      <c r="L54" s="158"/>
      <c r="M54" s="158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298.72800000000001</v>
      </c>
      <c r="E55" s="126">
        <f>(E45*E53)</f>
        <v>60.263999999999996</v>
      </c>
      <c r="F55" s="126">
        <f>(F45*F53)</f>
        <v>82.512</v>
      </c>
      <c r="G55" s="126">
        <f>(G45*G53)</f>
        <v>169.23599999999999</v>
      </c>
      <c r="H55" s="126">
        <f t="shared" ref="H55" si="3">(H45*H53)</f>
        <v>171.828</v>
      </c>
      <c r="I55" s="126">
        <f>(I45*I53)</f>
        <v>195.37199999999999</v>
      </c>
      <c r="J55" s="126">
        <f>(J45*J53)</f>
        <v>487.08</v>
      </c>
      <c r="K55" s="127">
        <f>(K45*K53)</f>
        <v>466.12799999999999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8"/>
      <c r="B56" s="158"/>
      <c r="C56" s="158"/>
      <c r="D56" s="158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64474</v>
      </c>
      <c r="C57" s="188"/>
      <c r="D57" s="131" t="s">
        <v>67</v>
      </c>
      <c r="E57" s="189">
        <v>45185</v>
      </c>
      <c r="F57" s="189"/>
      <c r="G57" s="189"/>
      <c r="H57" s="189"/>
      <c r="I57" s="190" t="s">
        <v>106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334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64489</v>
      </c>
      <c r="J58" s="186"/>
      <c r="K58" s="186"/>
      <c r="L58" s="186"/>
      <c r="M58" s="186"/>
      <c r="N58" s="186"/>
    </row>
    <row r="59" spans="1:14" ht="15" thickBot="1" x14ac:dyDescent="0.35">
      <c r="A59" s="158"/>
      <c r="B59" s="132"/>
      <c r="C59" s="132"/>
      <c r="D59" s="131"/>
      <c r="E59" s="202" t="s">
        <v>70</v>
      </c>
      <c r="F59" s="202"/>
      <c r="G59" s="202"/>
      <c r="H59" s="202"/>
      <c r="I59" s="186">
        <v>64489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64140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8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832862.70000000007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64489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1931.1479999999999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8"/>
      <c r="B64" s="133"/>
      <c r="C64" s="133"/>
      <c r="D64" s="131"/>
      <c r="E64" s="202" t="s">
        <v>78</v>
      </c>
      <c r="F64" s="202"/>
      <c r="G64" s="202"/>
      <c r="H64" s="202"/>
      <c r="I64" s="186">
        <v>45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834793.84800000011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8"/>
      <c r="B66" s="133"/>
      <c r="C66" s="133"/>
      <c r="D66" s="158"/>
      <c r="E66" s="199" t="s">
        <v>81</v>
      </c>
      <c r="F66" s="199"/>
      <c r="G66" s="199"/>
      <c r="H66" s="199"/>
      <c r="I66" s="200">
        <v>41050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13.015183161833491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8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64489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480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45185</v>
      </c>
      <c r="B72" s="208"/>
      <c r="C72" s="208"/>
      <c r="D72" s="158"/>
      <c r="E72" s="199" t="s">
        <v>90</v>
      </c>
      <c r="F72" s="199"/>
      <c r="G72" s="199"/>
      <c r="H72" s="199"/>
      <c r="I72" s="200">
        <v>-43030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8"/>
      <c r="E73" s="158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8"/>
      <c r="E74" s="199" t="s">
        <v>91</v>
      </c>
      <c r="F74" s="199"/>
      <c r="G74" s="199"/>
      <c r="H74" s="199"/>
      <c r="I74" s="200">
        <f>(I66+I67+I68+I69+I70+I72+I75+I71)</f>
        <v>62554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8"/>
      <c r="E75" s="199" t="s">
        <v>92</v>
      </c>
      <c r="F75" s="199"/>
      <c r="G75" s="199"/>
      <c r="H75" s="199"/>
      <c r="I75" s="200">
        <f>(I64+I65)</f>
        <v>45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8"/>
      <c r="E76" s="158"/>
      <c r="F76" s="139"/>
      <c r="G76" s="156"/>
      <c r="H76" s="156"/>
      <c r="I76" s="157"/>
      <c r="J76" s="157"/>
      <c r="K76" s="157"/>
      <c r="L76" s="157"/>
      <c r="M76" s="157"/>
      <c r="N76" s="142"/>
    </row>
    <row r="77" spans="1:14" x14ac:dyDescent="0.3">
      <c r="A77" s="205" t="s">
        <v>106</v>
      </c>
      <c r="B77" s="205"/>
      <c r="C77" s="205"/>
      <c r="D77" s="158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40700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280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22679</v>
      </c>
      <c r="J80" s="186"/>
      <c r="K80" s="186"/>
      <c r="L80" s="186"/>
      <c r="M80" s="186"/>
      <c r="N80" s="186"/>
    </row>
    <row r="81" spans="1:14" x14ac:dyDescent="0.3">
      <c r="A81" s="158"/>
      <c r="B81" s="158"/>
      <c r="C81" s="158"/>
      <c r="D81" s="146"/>
      <c r="E81" s="202" t="s">
        <v>97</v>
      </c>
      <c r="F81" s="202"/>
      <c r="G81" s="202"/>
      <c r="H81" s="202"/>
      <c r="I81" s="186">
        <v>200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334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54"/>
      <c r="F84" s="154"/>
      <c r="G84" s="154"/>
      <c r="H84" s="154"/>
      <c r="I84" s="155"/>
      <c r="J84" s="155"/>
      <c r="K84" s="155"/>
      <c r="L84" s="155"/>
      <c r="M84" s="155"/>
      <c r="N84" s="155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64193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54"/>
      <c r="F86" s="154"/>
      <c r="G86" s="154"/>
      <c r="H86" s="154"/>
      <c r="I86" s="155"/>
      <c r="J86" s="155"/>
      <c r="K86" s="155"/>
      <c r="L86" s="155"/>
      <c r="M86" s="155"/>
      <c r="N86" s="155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1639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7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126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1630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21515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2988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4161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2740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9458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1738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2871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2542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1597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1950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504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270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1142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228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69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277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104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141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316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174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152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243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187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826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289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252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649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159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152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779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275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484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4413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47101</v>
      </c>
      <c r="D43" s="89">
        <f t="shared" si="0"/>
        <v>2961</v>
      </c>
      <c r="E43" s="90">
        <f t="shared" si="0"/>
        <v>541</v>
      </c>
      <c r="F43" s="90">
        <f t="shared" si="0"/>
        <v>774</v>
      </c>
      <c r="G43" s="90">
        <f t="shared" si="0"/>
        <v>1605</v>
      </c>
      <c r="H43" s="90">
        <f t="shared" si="0"/>
        <v>1597</v>
      </c>
      <c r="I43" s="90">
        <f t="shared" si="0"/>
        <v>1791</v>
      </c>
      <c r="J43" s="90">
        <f t="shared" si="0"/>
        <v>4492</v>
      </c>
      <c r="K43" s="91">
        <f t="shared" si="0"/>
        <v>4413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47101</v>
      </c>
      <c r="D45" s="94">
        <f t="shared" si="1"/>
        <v>2961</v>
      </c>
      <c r="E45" s="95">
        <f t="shared" si="1"/>
        <v>541</v>
      </c>
      <c r="F45" s="95">
        <f t="shared" si="1"/>
        <v>774</v>
      </c>
      <c r="G45" s="95">
        <f t="shared" si="1"/>
        <v>1605</v>
      </c>
      <c r="H45" s="95">
        <f t="shared" si="1"/>
        <v>1597</v>
      </c>
      <c r="I45" s="95">
        <f t="shared" si="1"/>
        <v>1791</v>
      </c>
      <c r="J45" s="95">
        <f t="shared" si="1"/>
        <v>4492</v>
      </c>
      <c r="K45" s="96">
        <f t="shared" si="1"/>
        <v>4413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8"/>
      <c r="B49" s="108"/>
      <c r="C49" s="108"/>
      <c r="D49" s="108"/>
      <c r="E49" s="108"/>
      <c r="F49" s="108"/>
      <c r="G49" s="108"/>
      <c r="H49" s="108"/>
      <c r="I49" s="158"/>
      <c r="J49" s="158"/>
      <c r="K49" s="158"/>
      <c r="L49" s="158"/>
      <c r="M49" s="158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612313</v>
      </c>
      <c r="D50" s="111">
        <f t="shared" si="2"/>
        <v>37012.5</v>
      </c>
      <c r="E50" s="112">
        <f t="shared" si="2"/>
        <v>6762.5</v>
      </c>
      <c r="F50" s="112">
        <f t="shared" si="2"/>
        <v>9675</v>
      </c>
      <c r="G50" s="112">
        <f t="shared" si="2"/>
        <v>20383.5</v>
      </c>
      <c r="H50" s="112">
        <f t="shared" si="2"/>
        <v>20281.899999999998</v>
      </c>
      <c r="I50" s="112">
        <f t="shared" si="2"/>
        <v>22745.699999999997</v>
      </c>
      <c r="J50" s="112">
        <f t="shared" si="2"/>
        <v>57497.600000000006</v>
      </c>
      <c r="K50" s="113">
        <f t="shared" si="2"/>
        <v>56486.400000000001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8"/>
      <c r="B54" s="158"/>
      <c r="C54" s="158"/>
      <c r="D54" s="158"/>
      <c r="E54" s="108"/>
      <c r="F54" s="108"/>
      <c r="G54" s="108"/>
      <c r="H54" s="158"/>
      <c r="I54" s="158"/>
      <c r="J54" s="158"/>
      <c r="K54" s="158"/>
      <c r="L54" s="158"/>
      <c r="M54" s="158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319.78800000000001</v>
      </c>
      <c r="E55" s="126">
        <f>(E45*E53)</f>
        <v>58.427999999999997</v>
      </c>
      <c r="F55" s="126">
        <f>(F45*F53)</f>
        <v>83.591999999999999</v>
      </c>
      <c r="G55" s="126">
        <f>(G45*G53)</f>
        <v>173.34</v>
      </c>
      <c r="H55" s="126">
        <f t="shared" ref="H55" si="3">(H45*H53)</f>
        <v>172.476</v>
      </c>
      <c r="I55" s="126">
        <f>(I45*I53)</f>
        <v>193.428</v>
      </c>
      <c r="J55" s="126">
        <f>(J45*J53)</f>
        <v>485.13599999999997</v>
      </c>
      <c r="K55" s="127">
        <f>(K45*K53)</f>
        <v>476.60399999999998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8"/>
      <c r="B56" s="158"/>
      <c r="C56" s="158"/>
      <c r="D56" s="158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65275</v>
      </c>
      <c r="C57" s="188"/>
      <c r="D57" s="131" t="s">
        <v>67</v>
      </c>
      <c r="E57" s="189">
        <v>45186</v>
      </c>
      <c r="F57" s="189"/>
      <c r="G57" s="189"/>
      <c r="H57" s="189"/>
      <c r="I57" s="190" t="s">
        <v>108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319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65298</v>
      </c>
      <c r="J58" s="186"/>
      <c r="K58" s="186"/>
      <c r="L58" s="186"/>
      <c r="M58" s="186"/>
      <c r="N58" s="186"/>
    </row>
    <row r="59" spans="1:14" ht="15" thickBot="1" x14ac:dyDescent="0.35">
      <c r="A59" s="158"/>
      <c r="B59" s="132"/>
      <c r="C59" s="132"/>
      <c r="D59" s="131"/>
      <c r="E59" s="202" t="s">
        <v>70</v>
      </c>
      <c r="F59" s="202"/>
      <c r="G59" s="202"/>
      <c r="H59" s="202"/>
      <c r="I59" s="186">
        <v>65298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64956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8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843158.1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65298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1962.7920000000001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8"/>
      <c r="B64" s="133"/>
      <c r="C64" s="133"/>
      <c r="D64" s="131"/>
      <c r="E64" s="202" t="s">
        <v>78</v>
      </c>
      <c r="F64" s="202"/>
      <c r="G64" s="202"/>
      <c r="H64" s="202"/>
      <c r="I64" s="186">
        <v>53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845120.89199999999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8"/>
      <c r="B66" s="133"/>
      <c r="C66" s="133"/>
      <c r="D66" s="158"/>
      <c r="E66" s="199" t="s">
        <v>81</v>
      </c>
      <c r="F66" s="199"/>
      <c r="G66" s="199"/>
      <c r="H66" s="199"/>
      <c r="I66" s="200">
        <v>43030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13.010667097727692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8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65298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200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45186</v>
      </c>
      <c r="B72" s="208"/>
      <c r="C72" s="208"/>
      <c r="D72" s="158"/>
      <c r="E72" s="199" t="s">
        <v>90</v>
      </c>
      <c r="F72" s="199"/>
      <c r="G72" s="199"/>
      <c r="H72" s="199"/>
      <c r="I72" s="200">
        <v>-41766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8"/>
      <c r="E73" s="158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8"/>
      <c r="E74" s="199" t="s">
        <v>91</v>
      </c>
      <c r="F74" s="199"/>
      <c r="G74" s="199"/>
      <c r="H74" s="199"/>
      <c r="I74" s="200">
        <f>(I66+I67+I68+I69+I70+I72+I75+I71)</f>
        <v>66615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8"/>
      <c r="E75" s="199" t="s">
        <v>92</v>
      </c>
      <c r="F75" s="199"/>
      <c r="G75" s="199"/>
      <c r="H75" s="199"/>
      <c r="I75" s="200">
        <f>(I64+I65)</f>
        <v>53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8"/>
      <c r="E76" s="158"/>
      <c r="F76" s="139"/>
      <c r="G76" s="156"/>
      <c r="H76" s="156"/>
      <c r="I76" s="157"/>
      <c r="J76" s="157"/>
      <c r="K76" s="157"/>
      <c r="L76" s="157"/>
      <c r="M76" s="157"/>
      <c r="N76" s="142"/>
    </row>
    <row r="77" spans="1:14" x14ac:dyDescent="0.3">
      <c r="A77" s="205" t="s">
        <v>108</v>
      </c>
      <c r="B77" s="205"/>
      <c r="C77" s="205"/>
      <c r="D77" s="158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44150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22716</v>
      </c>
      <c r="J80" s="186"/>
      <c r="K80" s="186"/>
      <c r="L80" s="186"/>
      <c r="M80" s="186"/>
      <c r="N80" s="186"/>
    </row>
    <row r="81" spans="1:14" x14ac:dyDescent="0.3">
      <c r="A81" s="158"/>
      <c r="B81" s="158"/>
      <c r="C81" s="158"/>
      <c r="D81" s="146"/>
      <c r="E81" s="202" t="s">
        <v>97</v>
      </c>
      <c r="F81" s="202"/>
      <c r="G81" s="202"/>
      <c r="H81" s="202"/>
      <c r="I81" s="186">
        <v>200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319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54"/>
      <c r="F84" s="154"/>
      <c r="G84" s="154"/>
      <c r="H84" s="154"/>
      <c r="I84" s="155"/>
      <c r="J84" s="155"/>
      <c r="K84" s="155"/>
      <c r="L84" s="155"/>
      <c r="M84" s="155"/>
      <c r="N84" s="155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67385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54"/>
      <c r="F86" s="154"/>
      <c r="G86" s="154"/>
      <c r="H86" s="154"/>
      <c r="I86" s="155"/>
      <c r="J86" s="155"/>
      <c r="K86" s="155"/>
      <c r="L86" s="155"/>
      <c r="M86" s="155"/>
      <c r="N86" s="155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770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7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127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1552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21922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3085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4093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2765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9758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1727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3065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2520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1606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1976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502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255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1131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97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63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269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226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139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298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178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155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240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176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812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300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244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642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72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159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778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292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494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4421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47967</v>
      </c>
      <c r="D43" s="89">
        <f t="shared" si="0"/>
        <v>2858</v>
      </c>
      <c r="E43" s="90">
        <f t="shared" si="0"/>
        <v>544</v>
      </c>
      <c r="F43" s="90">
        <f t="shared" si="0"/>
        <v>757</v>
      </c>
      <c r="G43" s="90">
        <f t="shared" si="0"/>
        <v>1590</v>
      </c>
      <c r="H43" s="90">
        <f t="shared" si="0"/>
        <v>1606</v>
      </c>
      <c r="I43" s="90">
        <f t="shared" si="0"/>
        <v>1773</v>
      </c>
      <c r="J43" s="90">
        <f t="shared" si="0"/>
        <v>4496</v>
      </c>
      <c r="K43" s="91">
        <f t="shared" si="0"/>
        <v>4421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47967</v>
      </c>
      <c r="D45" s="94">
        <f t="shared" si="1"/>
        <v>2858</v>
      </c>
      <c r="E45" s="95">
        <f t="shared" si="1"/>
        <v>544</v>
      </c>
      <c r="F45" s="95">
        <f t="shared" si="1"/>
        <v>757</v>
      </c>
      <c r="G45" s="95">
        <f t="shared" si="1"/>
        <v>1590</v>
      </c>
      <c r="H45" s="95">
        <f t="shared" si="1"/>
        <v>1606</v>
      </c>
      <c r="I45" s="95">
        <f t="shared" si="1"/>
        <v>1773</v>
      </c>
      <c r="J45" s="95">
        <f t="shared" si="1"/>
        <v>4496</v>
      </c>
      <c r="K45" s="96">
        <f t="shared" si="1"/>
        <v>4421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8"/>
      <c r="B49" s="108"/>
      <c r="C49" s="108"/>
      <c r="D49" s="108"/>
      <c r="E49" s="108"/>
      <c r="F49" s="108"/>
      <c r="G49" s="108"/>
      <c r="H49" s="108"/>
      <c r="I49" s="158"/>
      <c r="J49" s="158"/>
      <c r="K49" s="158"/>
      <c r="L49" s="158"/>
      <c r="M49" s="158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623571</v>
      </c>
      <c r="D50" s="111">
        <f t="shared" si="2"/>
        <v>35725</v>
      </c>
      <c r="E50" s="112">
        <f t="shared" si="2"/>
        <v>6800</v>
      </c>
      <c r="F50" s="112">
        <f t="shared" si="2"/>
        <v>9462.5</v>
      </c>
      <c r="G50" s="112">
        <f t="shared" si="2"/>
        <v>20193</v>
      </c>
      <c r="H50" s="112">
        <f t="shared" si="2"/>
        <v>20396.199999999997</v>
      </c>
      <c r="I50" s="112">
        <f t="shared" si="2"/>
        <v>22517.1</v>
      </c>
      <c r="J50" s="112">
        <f t="shared" si="2"/>
        <v>57548.800000000003</v>
      </c>
      <c r="K50" s="113">
        <f t="shared" si="2"/>
        <v>56588.800000000003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8"/>
      <c r="B54" s="158"/>
      <c r="C54" s="158"/>
      <c r="D54" s="158"/>
      <c r="E54" s="108"/>
      <c r="F54" s="108"/>
      <c r="G54" s="108"/>
      <c r="H54" s="158"/>
      <c r="I54" s="158"/>
      <c r="J54" s="158"/>
      <c r="K54" s="158"/>
      <c r="L54" s="158"/>
      <c r="M54" s="158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308.66399999999999</v>
      </c>
      <c r="E55" s="126">
        <f>(E45*E53)</f>
        <v>58.752000000000002</v>
      </c>
      <c r="F55" s="126">
        <f>(F45*F53)</f>
        <v>81.756</v>
      </c>
      <c r="G55" s="126">
        <f>(G45*G53)</f>
        <v>171.72</v>
      </c>
      <c r="H55" s="126">
        <f t="shared" ref="H55" si="3">(H45*H53)</f>
        <v>173.44800000000001</v>
      </c>
      <c r="I55" s="126">
        <f>(I45*I53)</f>
        <v>191.48400000000001</v>
      </c>
      <c r="J55" s="126">
        <f>(J45*J53)</f>
        <v>485.56799999999998</v>
      </c>
      <c r="K55" s="127">
        <f>(K45*K53)</f>
        <v>477.46800000000002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8"/>
      <c r="B56" s="158"/>
      <c r="C56" s="158"/>
      <c r="D56" s="158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66012</v>
      </c>
      <c r="C57" s="188"/>
      <c r="D57" s="131" t="s">
        <v>67</v>
      </c>
      <c r="E57" s="189">
        <v>45187</v>
      </c>
      <c r="F57" s="189"/>
      <c r="G57" s="189"/>
      <c r="H57" s="189"/>
      <c r="I57" s="190" t="s">
        <v>110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311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66038</v>
      </c>
      <c r="J58" s="186"/>
      <c r="K58" s="186"/>
      <c r="L58" s="186"/>
      <c r="M58" s="186"/>
      <c r="N58" s="186"/>
    </row>
    <row r="59" spans="1:14" ht="15" thickBot="1" x14ac:dyDescent="0.35">
      <c r="A59" s="158"/>
      <c r="B59" s="132"/>
      <c r="C59" s="132"/>
      <c r="D59" s="131"/>
      <c r="E59" s="202" t="s">
        <v>70</v>
      </c>
      <c r="F59" s="202"/>
      <c r="G59" s="202"/>
      <c r="H59" s="202"/>
      <c r="I59" s="186">
        <v>66038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65701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8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852802.4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66038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1948.8600000000001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8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854751.26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8"/>
      <c r="B66" s="133"/>
      <c r="C66" s="133"/>
      <c r="D66" s="158"/>
      <c r="E66" s="199" t="s">
        <v>81</v>
      </c>
      <c r="F66" s="199"/>
      <c r="G66" s="199"/>
      <c r="H66" s="199"/>
      <c r="I66" s="200">
        <v>41766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13.009714616215888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8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66038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150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45187</v>
      </c>
      <c r="B72" s="208"/>
      <c r="C72" s="208"/>
      <c r="D72" s="158"/>
      <c r="E72" s="199" t="s">
        <v>90</v>
      </c>
      <c r="F72" s="199"/>
      <c r="G72" s="199"/>
      <c r="H72" s="199"/>
      <c r="I72" s="200">
        <v>-45525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8"/>
      <c r="E73" s="158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8"/>
      <c r="E74" s="199" t="s">
        <v>91</v>
      </c>
      <c r="F74" s="199"/>
      <c r="G74" s="199"/>
      <c r="H74" s="199"/>
      <c r="I74" s="200">
        <f>(I66+I67+I68+I69+I70+I72+I75+I71)</f>
        <v>62279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8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8"/>
      <c r="E76" s="158"/>
      <c r="F76" s="139"/>
      <c r="G76" s="156"/>
      <c r="H76" s="156"/>
      <c r="I76" s="157"/>
      <c r="J76" s="157"/>
      <c r="K76" s="157"/>
      <c r="L76" s="157"/>
      <c r="M76" s="157"/>
      <c r="N76" s="142"/>
    </row>
    <row r="77" spans="1:14" x14ac:dyDescent="0.3">
      <c r="A77" s="205" t="s">
        <v>110</v>
      </c>
      <c r="B77" s="205"/>
      <c r="C77" s="205"/>
      <c r="D77" s="158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45300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17136</v>
      </c>
      <c r="J80" s="186"/>
      <c r="K80" s="186"/>
      <c r="L80" s="186"/>
      <c r="M80" s="186"/>
      <c r="N80" s="186"/>
    </row>
    <row r="81" spans="1:14" x14ac:dyDescent="0.3">
      <c r="A81" s="158"/>
      <c r="B81" s="158"/>
      <c r="C81" s="158"/>
      <c r="D81" s="146"/>
      <c r="E81" s="202" t="s">
        <v>97</v>
      </c>
      <c r="F81" s="202"/>
      <c r="G81" s="202"/>
      <c r="H81" s="202"/>
      <c r="I81" s="186">
        <v>150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311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54"/>
      <c r="F84" s="154"/>
      <c r="G84" s="154"/>
      <c r="H84" s="154"/>
      <c r="I84" s="155"/>
      <c r="J84" s="155"/>
      <c r="K84" s="155"/>
      <c r="L84" s="155"/>
      <c r="M84" s="155"/>
      <c r="N84" s="155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62897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54"/>
      <c r="F86" s="154"/>
      <c r="G86" s="154"/>
      <c r="H86" s="154"/>
      <c r="I86" s="155"/>
      <c r="J86" s="155"/>
      <c r="K86" s="155"/>
      <c r="L86" s="155"/>
      <c r="M86" s="155"/>
      <c r="N86" s="155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618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4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128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1581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21990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3007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4093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2832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9700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1736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3076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2511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1609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1951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511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254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1080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111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64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262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225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145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0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172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162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257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177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802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299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261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667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148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150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771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243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505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4464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48015</v>
      </c>
      <c r="D43" s="89">
        <f t="shared" si="0"/>
        <v>2621</v>
      </c>
      <c r="E43" s="90">
        <f t="shared" si="0"/>
        <v>560</v>
      </c>
      <c r="F43" s="90">
        <f t="shared" si="0"/>
        <v>765</v>
      </c>
      <c r="G43" s="90">
        <f t="shared" si="0"/>
        <v>1573</v>
      </c>
      <c r="H43" s="90">
        <f t="shared" si="0"/>
        <v>1609</v>
      </c>
      <c r="I43" s="90">
        <f t="shared" si="0"/>
        <v>1747</v>
      </c>
      <c r="J43" s="90">
        <f t="shared" si="0"/>
        <v>4462</v>
      </c>
      <c r="K43" s="91">
        <f t="shared" si="0"/>
        <v>4464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48015</v>
      </c>
      <c r="D45" s="94">
        <f t="shared" si="1"/>
        <v>2621</v>
      </c>
      <c r="E45" s="95">
        <f t="shared" si="1"/>
        <v>560</v>
      </c>
      <c r="F45" s="95">
        <f t="shared" si="1"/>
        <v>765</v>
      </c>
      <c r="G45" s="95">
        <f t="shared" si="1"/>
        <v>1573</v>
      </c>
      <c r="H45" s="95">
        <f t="shared" si="1"/>
        <v>1609</v>
      </c>
      <c r="I45" s="95">
        <f t="shared" si="1"/>
        <v>1747</v>
      </c>
      <c r="J45" s="95">
        <f t="shared" si="1"/>
        <v>4462</v>
      </c>
      <c r="K45" s="96">
        <f t="shared" si="1"/>
        <v>4464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8"/>
      <c r="B49" s="108"/>
      <c r="C49" s="108"/>
      <c r="D49" s="108"/>
      <c r="E49" s="108"/>
      <c r="F49" s="108"/>
      <c r="G49" s="108"/>
      <c r="H49" s="108"/>
      <c r="I49" s="158"/>
      <c r="J49" s="158"/>
      <c r="K49" s="158"/>
      <c r="L49" s="158"/>
      <c r="M49" s="158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624195</v>
      </c>
      <c r="D50" s="111">
        <f t="shared" si="2"/>
        <v>32762.5</v>
      </c>
      <c r="E50" s="112">
        <f t="shared" si="2"/>
        <v>7000</v>
      </c>
      <c r="F50" s="112">
        <f t="shared" si="2"/>
        <v>9562.5</v>
      </c>
      <c r="G50" s="112">
        <f t="shared" si="2"/>
        <v>19977.099999999999</v>
      </c>
      <c r="H50" s="112">
        <f t="shared" si="2"/>
        <v>20434.3</v>
      </c>
      <c r="I50" s="112">
        <f t="shared" si="2"/>
        <v>22186.899999999998</v>
      </c>
      <c r="J50" s="112">
        <f t="shared" si="2"/>
        <v>57113.600000000006</v>
      </c>
      <c r="K50" s="113">
        <f t="shared" si="2"/>
        <v>57139.200000000004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8"/>
      <c r="B54" s="158"/>
      <c r="C54" s="158"/>
      <c r="D54" s="158"/>
      <c r="E54" s="108"/>
      <c r="F54" s="108"/>
      <c r="G54" s="108"/>
      <c r="H54" s="158"/>
      <c r="I54" s="158"/>
      <c r="J54" s="158"/>
      <c r="K54" s="158"/>
      <c r="L54" s="158"/>
      <c r="M54" s="158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283.06799999999998</v>
      </c>
      <c r="E55" s="126">
        <f>(E45*E53)</f>
        <v>60.48</v>
      </c>
      <c r="F55" s="126">
        <f>(F45*F53)</f>
        <v>82.62</v>
      </c>
      <c r="G55" s="126">
        <f>(G45*G53)</f>
        <v>169.88399999999999</v>
      </c>
      <c r="H55" s="126">
        <f t="shared" ref="H55" si="3">(H45*H53)</f>
        <v>173.77199999999999</v>
      </c>
      <c r="I55" s="126">
        <f>(I45*I53)</f>
        <v>188.67599999999999</v>
      </c>
      <c r="J55" s="126">
        <f>(J45*J53)</f>
        <v>481.89600000000002</v>
      </c>
      <c r="K55" s="127">
        <f>(K45*K53)</f>
        <v>482.11199999999997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8"/>
      <c r="B56" s="158"/>
      <c r="C56" s="158"/>
      <c r="D56" s="158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65816</v>
      </c>
      <c r="C57" s="188"/>
      <c r="D57" s="131" t="s">
        <v>67</v>
      </c>
      <c r="E57" s="189">
        <v>45188</v>
      </c>
      <c r="F57" s="189"/>
      <c r="G57" s="189"/>
      <c r="H57" s="189"/>
      <c r="I57" s="190" t="s">
        <v>112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313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65844</v>
      </c>
      <c r="J58" s="186"/>
      <c r="K58" s="186"/>
      <c r="L58" s="186"/>
      <c r="M58" s="186"/>
      <c r="N58" s="186"/>
    </row>
    <row r="59" spans="1:14" ht="15" thickBot="1" x14ac:dyDescent="0.35">
      <c r="A59" s="158"/>
      <c r="B59" s="132"/>
      <c r="C59" s="132"/>
      <c r="D59" s="131"/>
      <c r="E59" s="202" t="s">
        <v>70</v>
      </c>
      <c r="F59" s="202"/>
      <c r="G59" s="202"/>
      <c r="H59" s="202"/>
      <c r="I59" s="186">
        <v>65844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65503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8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850371.1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65844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1922.5079999999998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8"/>
      <c r="B64" s="133"/>
      <c r="C64" s="133"/>
      <c r="D64" s="131"/>
      <c r="E64" s="202" t="s">
        <v>78</v>
      </c>
      <c r="F64" s="202"/>
      <c r="G64" s="202"/>
      <c r="H64" s="202"/>
      <c r="I64" s="186">
        <v>47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852293.60800000001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8"/>
      <c r="B66" s="133"/>
      <c r="C66" s="133"/>
      <c r="D66" s="158"/>
      <c r="E66" s="199" t="s">
        <v>81</v>
      </c>
      <c r="F66" s="199"/>
      <c r="G66" s="199"/>
      <c r="H66" s="199"/>
      <c r="I66" s="200">
        <v>45525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13.011520205181442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8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65844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150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45188</v>
      </c>
      <c r="B72" s="208"/>
      <c r="C72" s="208"/>
      <c r="D72" s="158"/>
      <c r="E72" s="199" t="s">
        <v>90</v>
      </c>
      <c r="F72" s="199"/>
      <c r="G72" s="199"/>
      <c r="H72" s="199"/>
      <c r="I72" s="200">
        <v>-49563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8"/>
      <c r="E73" s="158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8"/>
      <c r="E74" s="199" t="s">
        <v>91</v>
      </c>
      <c r="F74" s="199"/>
      <c r="G74" s="199"/>
      <c r="H74" s="199"/>
      <c r="I74" s="200">
        <f>(I66+I67+I68+I69+I70+I72+I75+I71)</f>
        <v>61853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8"/>
      <c r="E75" s="199" t="s">
        <v>92</v>
      </c>
      <c r="F75" s="199"/>
      <c r="G75" s="199"/>
      <c r="H75" s="199"/>
      <c r="I75" s="200">
        <f>(I64+I65)</f>
        <v>47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8"/>
      <c r="E76" s="158"/>
      <c r="F76" s="139"/>
      <c r="G76" s="156"/>
      <c r="H76" s="156"/>
      <c r="I76" s="157"/>
      <c r="J76" s="157"/>
      <c r="K76" s="157"/>
      <c r="L76" s="157"/>
      <c r="M76" s="157"/>
      <c r="N76" s="142"/>
    </row>
    <row r="77" spans="1:14" x14ac:dyDescent="0.3">
      <c r="A77" s="205" t="s">
        <v>112</v>
      </c>
      <c r="B77" s="205"/>
      <c r="C77" s="205"/>
      <c r="D77" s="158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44950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17390</v>
      </c>
      <c r="J80" s="186"/>
      <c r="K80" s="186"/>
      <c r="L80" s="186"/>
      <c r="M80" s="186"/>
      <c r="N80" s="186"/>
    </row>
    <row r="81" spans="1:14" x14ac:dyDescent="0.3">
      <c r="A81" s="158"/>
      <c r="B81" s="158"/>
      <c r="C81" s="158"/>
      <c r="D81" s="146"/>
      <c r="E81" s="202" t="s">
        <v>97</v>
      </c>
      <c r="F81" s="202"/>
      <c r="G81" s="202"/>
      <c r="H81" s="202"/>
      <c r="I81" s="186">
        <v>150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313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54"/>
      <c r="F84" s="154"/>
      <c r="G84" s="154"/>
      <c r="H84" s="154"/>
      <c r="I84" s="155"/>
      <c r="J84" s="155"/>
      <c r="K84" s="155"/>
      <c r="L84" s="155"/>
      <c r="M84" s="155"/>
      <c r="N84" s="155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62803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54"/>
      <c r="F86" s="154"/>
      <c r="G86" s="154"/>
      <c r="H86" s="154"/>
      <c r="I86" s="155"/>
      <c r="J86" s="155"/>
      <c r="K86" s="155"/>
      <c r="L86" s="155"/>
      <c r="M86" s="155"/>
      <c r="N86" s="155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950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0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105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1630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21556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2997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3996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2474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10069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1736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3095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2495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1522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1977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437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250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1069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118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66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238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210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150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294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197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194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259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169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840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263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258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625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171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820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254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1490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512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4147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47553</v>
      </c>
      <c r="D43" s="89">
        <f t="shared" si="0"/>
        <v>2832</v>
      </c>
      <c r="E43" s="90">
        <f t="shared" si="0"/>
        <v>521</v>
      </c>
      <c r="F43" s="90">
        <f t="shared" si="0"/>
        <v>687</v>
      </c>
      <c r="G43" s="90">
        <f t="shared" si="0"/>
        <v>1660</v>
      </c>
      <c r="H43" s="90">
        <f t="shared" si="0"/>
        <v>1522</v>
      </c>
      <c r="I43" s="90">
        <f t="shared" si="0"/>
        <v>3184</v>
      </c>
      <c r="J43" s="90">
        <f t="shared" si="0"/>
        <v>4472</v>
      </c>
      <c r="K43" s="91">
        <f t="shared" si="0"/>
        <v>4147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47553</v>
      </c>
      <c r="D45" s="94">
        <f t="shared" si="1"/>
        <v>2832</v>
      </c>
      <c r="E45" s="95">
        <f t="shared" si="1"/>
        <v>521</v>
      </c>
      <c r="F45" s="95">
        <f t="shared" si="1"/>
        <v>687</v>
      </c>
      <c r="G45" s="95">
        <f t="shared" si="1"/>
        <v>1660</v>
      </c>
      <c r="H45" s="95">
        <f t="shared" si="1"/>
        <v>1522</v>
      </c>
      <c r="I45" s="95">
        <f t="shared" si="1"/>
        <v>3184</v>
      </c>
      <c r="J45" s="95">
        <f t="shared" si="1"/>
        <v>4472</v>
      </c>
      <c r="K45" s="96">
        <f t="shared" si="1"/>
        <v>4147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07"/>
      <c r="B49" s="108"/>
      <c r="C49" s="108"/>
      <c r="D49" s="108"/>
      <c r="E49" s="108"/>
      <c r="F49" s="108"/>
      <c r="G49" s="108"/>
      <c r="H49" s="108"/>
      <c r="I49" s="107"/>
      <c r="J49" s="107"/>
      <c r="K49" s="107"/>
      <c r="L49" s="107"/>
      <c r="M49" s="107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618189</v>
      </c>
      <c r="D50" s="111">
        <f t="shared" si="2"/>
        <v>35400</v>
      </c>
      <c r="E50" s="112">
        <f t="shared" si="2"/>
        <v>6512.5</v>
      </c>
      <c r="F50" s="112">
        <f t="shared" si="2"/>
        <v>8587.5</v>
      </c>
      <c r="G50" s="112">
        <f t="shared" si="2"/>
        <v>21082</v>
      </c>
      <c r="H50" s="112">
        <f t="shared" si="2"/>
        <v>19329.399999999998</v>
      </c>
      <c r="I50" s="112">
        <f t="shared" si="2"/>
        <v>40436.799999999996</v>
      </c>
      <c r="J50" s="112">
        <f t="shared" si="2"/>
        <v>57241.600000000006</v>
      </c>
      <c r="K50" s="113">
        <f t="shared" si="2"/>
        <v>53081.600000000006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07"/>
      <c r="B54" s="107"/>
      <c r="C54" s="107"/>
      <c r="D54" s="107"/>
      <c r="E54" s="108"/>
      <c r="F54" s="108"/>
      <c r="G54" s="108"/>
      <c r="H54" s="107"/>
      <c r="I54" s="107"/>
      <c r="J54" s="107"/>
      <c r="K54" s="107"/>
      <c r="L54" s="107"/>
      <c r="M54" s="107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305.85599999999999</v>
      </c>
      <c r="E55" s="126">
        <f>(E45*E53)</f>
        <v>56.268000000000001</v>
      </c>
      <c r="F55" s="126">
        <f>(F45*F53)</f>
        <v>74.195999999999998</v>
      </c>
      <c r="G55" s="126">
        <f>(G45*G53)</f>
        <v>179.28</v>
      </c>
      <c r="H55" s="126">
        <f t="shared" ref="H55" si="3">(H45*H53)</f>
        <v>164.376</v>
      </c>
      <c r="I55" s="126">
        <f>(I45*I53)</f>
        <v>343.87200000000001</v>
      </c>
      <c r="J55" s="126">
        <f>(J45*J53)</f>
        <v>482.976</v>
      </c>
      <c r="K55" s="127">
        <f>(K45*K53)</f>
        <v>447.87599999999998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07"/>
      <c r="B56" s="107"/>
      <c r="C56" s="107"/>
      <c r="D56" s="107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66578</v>
      </c>
      <c r="C57" s="188"/>
      <c r="D57" s="131" t="s">
        <v>67</v>
      </c>
      <c r="E57" s="189">
        <v>45171</v>
      </c>
      <c r="F57" s="189"/>
      <c r="G57" s="189"/>
      <c r="H57" s="189"/>
      <c r="I57" s="190" t="s">
        <v>106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300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66585</v>
      </c>
      <c r="J58" s="186"/>
      <c r="K58" s="186"/>
      <c r="L58" s="186"/>
      <c r="M58" s="186"/>
      <c r="N58" s="186"/>
    </row>
    <row r="59" spans="1:14" ht="15" thickBot="1" x14ac:dyDescent="0.35">
      <c r="A59" s="107"/>
      <c r="B59" s="132"/>
      <c r="C59" s="132"/>
      <c r="D59" s="131"/>
      <c r="E59" s="202" t="s">
        <v>70</v>
      </c>
      <c r="F59" s="202"/>
      <c r="G59" s="202"/>
      <c r="H59" s="202"/>
      <c r="I59" s="186">
        <v>66585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66278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07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859860.4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66585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2054.6999999999998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07"/>
      <c r="B64" s="133"/>
      <c r="C64" s="133"/>
      <c r="D64" s="131"/>
      <c r="E64" s="202" t="s">
        <v>78</v>
      </c>
      <c r="F64" s="202"/>
      <c r="G64" s="202"/>
      <c r="H64" s="202"/>
      <c r="I64" s="186">
        <v>75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861915.1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07"/>
      <c r="B66" s="133"/>
      <c r="C66" s="133"/>
      <c r="D66" s="107"/>
      <c r="E66" s="199" t="s">
        <v>81</v>
      </c>
      <c r="F66" s="199"/>
      <c r="G66" s="199"/>
      <c r="H66" s="199"/>
      <c r="I66" s="200">
        <v>28602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13.004542985606083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07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66585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520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45171</v>
      </c>
      <c r="B72" s="208"/>
      <c r="C72" s="208"/>
      <c r="D72" s="107"/>
      <c r="E72" s="199" t="s">
        <v>90</v>
      </c>
      <c r="F72" s="199"/>
      <c r="G72" s="199"/>
      <c r="H72" s="199"/>
      <c r="I72" s="200">
        <v>-42126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07"/>
      <c r="E73" s="107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07"/>
      <c r="E74" s="199" t="s">
        <v>91</v>
      </c>
      <c r="F74" s="199"/>
      <c r="G74" s="199"/>
      <c r="H74" s="199"/>
      <c r="I74" s="200">
        <f>(I66+I67+I68+I69+I70+I72+I75+I71)</f>
        <v>53136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07"/>
      <c r="E75" s="199" t="s">
        <v>92</v>
      </c>
      <c r="F75" s="199"/>
      <c r="G75" s="199"/>
      <c r="H75" s="199"/>
      <c r="I75" s="200">
        <f>(I64+I65)</f>
        <v>75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07"/>
      <c r="E76" s="107"/>
      <c r="F76" s="139"/>
      <c r="G76" s="140"/>
      <c r="H76" s="140"/>
      <c r="I76" s="141"/>
      <c r="J76" s="141"/>
      <c r="K76" s="141"/>
      <c r="L76" s="141"/>
      <c r="M76" s="141"/>
      <c r="N76" s="142"/>
    </row>
    <row r="77" spans="1:14" x14ac:dyDescent="0.3">
      <c r="A77" s="205" t="s">
        <v>106</v>
      </c>
      <c r="B77" s="205"/>
      <c r="C77" s="205"/>
      <c r="D77" s="107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39000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385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14745</v>
      </c>
      <c r="J80" s="186"/>
      <c r="K80" s="186"/>
      <c r="L80" s="186"/>
      <c r="M80" s="186"/>
      <c r="N80" s="186"/>
    </row>
    <row r="81" spans="1:14" x14ac:dyDescent="0.3">
      <c r="A81" s="107"/>
      <c r="B81" s="107"/>
      <c r="C81" s="107"/>
      <c r="D81" s="146"/>
      <c r="E81" s="202" t="s">
        <v>97</v>
      </c>
      <c r="F81" s="202"/>
      <c r="G81" s="202"/>
      <c r="H81" s="202"/>
      <c r="I81" s="186">
        <v>135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300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7"/>
      <c r="F84" s="147"/>
      <c r="G84" s="147"/>
      <c r="H84" s="147"/>
      <c r="I84" s="148"/>
      <c r="J84" s="148"/>
      <c r="K84" s="148"/>
      <c r="L84" s="148"/>
      <c r="M84" s="148"/>
      <c r="N84" s="148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54565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7"/>
      <c r="F86" s="147"/>
      <c r="G86" s="147"/>
      <c r="H86" s="147"/>
      <c r="I86" s="148"/>
      <c r="J86" s="148"/>
      <c r="K86" s="148"/>
      <c r="L86" s="148"/>
      <c r="M86" s="148"/>
      <c r="N86" s="148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1429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  <pageSetup paperSize="0" orientation="portrait" horizontalDpi="0" verticalDpi="0" copie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8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129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1581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22252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3085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4103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2697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9690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1717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3143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2502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1671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1922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512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257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1163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0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59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270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218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140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183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171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162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251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163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807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328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260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672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76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141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817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247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496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4677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48268</v>
      </c>
      <c r="D43" s="89">
        <f t="shared" si="0"/>
        <v>2577</v>
      </c>
      <c r="E43" s="90">
        <f t="shared" si="0"/>
        <v>588</v>
      </c>
      <c r="F43" s="90">
        <f t="shared" si="0"/>
        <v>769</v>
      </c>
      <c r="G43" s="90">
        <f t="shared" si="0"/>
        <v>1624</v>
      </c>
      <c r="H43" s="90">
        <f t="shared" si="0"/>
        <v>1671</v>
      </c>
      <c r="I43" s="90">
        <f t="shared" si="0"/>
        <v>1835</v>
      </c>
      <c r="J43" s="90">
        <f t="shared" si="0"/>
        <v>4424</v>
      </c>
      <c r="K43" s="91">
        <f t="shared" si="0"/>
        <v>4677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48268</v>
      </c>
      <c r="D45" s="94">
        <f t="shared" si="1"/>
        <v>2577</v>
      </c>
      <c r="E45" s="95">
        <f t="shared" si="1"/>
        <v>588</v>
      </c>
      <c r="F45" s="95">
        <f t="shared" si="1"/>
        <v>769</v>
      </c>
      <c r="G45" s="95">
        <f t="shared" si="1"/>
        <v>1624</v>
      </c>
      <c r="H45" s="95">
        <f t="shared" si="1"/>
        <v>1671</v>
      </c>
      <c r="I45" s="95">
        <f t="shared" si="1"/>
        <v>1835</v>
      </c>
      <c r="J45" s="95">
        <f t="shared" si="1"/>
        <v>4424</v>
      </c>
      <c r="K45" s="96">
        <f t="shared" si="1"/>
        <v>4677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8"/>
      <c r="B49" s="108"/>
      <c r="C49" s="108"/>
      <c r="D49" s="108"/>
      <c r="E49" s="108"/>
      <c r="F49" s="108"/>
      <c r="G49" s="108"/>
      <c r="H49" s="108"/>
      <c r="I49" s="158"/>
      <c r="J49" s="158"/>
      <c r="K49" s="158"/>
      <c r="L49" s="158"/>
      <c r="M49" s="158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627484</v>
      </c>
      <c r="D50" s="111">
        <f t="shared" si="2"/>
        <v>32212.5</v>
      </c>
      <c r="E50" s="112">
        <f t="shared" si="2"/>
        <v>7350</v>
      </c>
      <c r="F50" s="112">
        <f t="shared" si="2"/>
        <v>9612.5</v>
      </c>
      <c r="G50" s="112">
        <f t="shared" si="2"/>
        <v>20624.8</v>
      </c>
      <c r="H50" s="112">
        <f t="shared" si="2"/>
        <v>21221.699999999997</v>
      </c>
      <c r="I50" s="112">
        <f t="shared" si="2"/>
        <v>23304.5</v>
      </c>
      <c r="J50" s="112">
        <f t="shared" si="2"/>
        <v>56627.200000000004</v>
      </c>
      <c r="K50" s="113">
        <f t="shared" si="2"/>
        <v>59865.600000000006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8"/>
      <c r="B54" s="158"/>
      <c r="C54" s="158"/>
      <c r="D54" s="158"/>
      <c r="E54" s="108"/>
      <c r="F54" s="108"/>
      <c r="G54" s="108"/>
      <c r="H54" s="158"/>
      <c r="I54" s="158"/>
      <c r="J54" s="158"/>
      <c r="K54" s="158"/>
      <c r="L54" s="158"/>
      <c r="M54" s="158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278.31599999999997</v>
      </c>
      <c r="E55" s="126">
        <f>(E45*E53)</f>
        <v>63.503999999999998</v>
      </c>
      <c r="F55" s="126">
        <f>(F45*F53)</f>
        <v>83.051999999999992</v>
      </c>
      <c r="G55" s="126">
        <f>(G45*G53)</f>
        <v>175.392</v>
      </c>
      <c r="H55" s="126">
        <f t="shared" ref="H55" si="3">(H45*H53)</f>
        <v>180.46799999999999</v>
      </c>
      <c r="I55" s="126">
        <f>(I45*I53)</f>
        <v>198.18</v>
      </c>
      <c r="J55" s="126">
        <f>(J45*J53)</f>
        <v>477.79199999999997</v>
      </c>
      <c r="K55" s="127">
        <f>(K45*K53)</f>
        <v>505.11599999999999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8"/>
      <c r="B56" s="158"/>
      <c r="C56" s="158"/>
      <c r="D56" s="158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66433</v>
      </c>
      <c r="C57" s="188"/>
      <c r="D57" s="131" t="s">
        <v>67</v>
      </c>
      <c r="E57" s="189">
        <v>45189</v>
      </c>
      <c r="F57" s="189"/>
      <c r="G57" s="189"/>
      <c r="H57" s="189"/>
      <c r="I57" s="190" t="s">
        <v>114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319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66436</v>
      </c>
      <c r="J58" s="186"/>
      <c r="K58" s="186"/>
      <c r="L58" s="186"/>
      <c r="M58" s="186"/>
      <c r="N58" s="186"/>
    </row>
    <row r="59" spans="1:14" ht="15" thickBot="1" x14ac:dyDescent="0.35">
      <c r="A59" s="158"/>
      <c r="B59" s="132"/>
      <c r="C59" s="132"/>
      <c r="D59" s="131"/>
      <c r="E59" s="202" t="s">
        <v>70</v>
      </c>
      <c r="F59" s="202"/>
      <c r="G59" s="202"/>
      <c r="H59" s="202"/>
      <c r="I59" s="186">
        <v>66436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66114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8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858302.79999999993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66436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1961.8199999999997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8"/>
      <c r="B64" s="133"/>
      <c r="C64" s="133"/>
      <c r="D64" s="131"/>
      <c r="E64" s="202" t="s">
        <v>78</v>
      </c>
      <c r="F64" s="202"/>
      <c r="G64" s="202"/>
      <c r="H64" s="202"/>
      <c r="I64" s="186">
        <v>48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860264.61999999988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8"/>
      <c r="B66" s="133"/>
      <c r="C66" s="133"/>
      <c r="D66" s="158"/>
      <c r="E66" s="199" t="s">
        <v>81</v>
      </c>
      <c r="F66" s="199"/>
      <c r="G66" s="199"/>
      <c r="H66" s="199"/>
      <c r="I66" s="200">
        <v>49563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13.011837432313881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8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66436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200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45189</v>
      </c>
      <c r="B72" s="208"/>
      <c r="C72" s="208"/>
      <c r="D72" s="158"/>
      <c r="E72" s="199" t="s">
        <v>90</v>
      </c>
      <c r="F72" s="199"/>
      <c r="G72" s="199"/>
      <c r="H72" s="199"/>
      <c r="I72" s="200">
        <v>-49635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8"/>
      <c r="E73" s="158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8"/>
      <c r="E74" s="199" t="s">
        <v>91</v>
      </c>
      <c r="F74" s="199"/>
      <c r="G74" s="199"/>
      <c r="H74" s="199"/>
      <c r="I74" s="200">
        <f>(I66+I67+I68+I69+I70+I72+I75+I71)</f>
        <v>66412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8"/>
      <c r="E75" s="199" t="s">
        <v>92</v>
      </c>
      <c r="F75" s="199"/>
      <c r="G75" s="199"/>
      <c r="H75" s="199"/>
      <c r="I75" s="200">
        <f>(I64+I65)</f>
        <v>48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8"/>
      <c r="E76" s="158"/>
      <c r="F76" s="139"/>
      <c r="G76" s="156"/>
      <c r="H76" s="156"/>
      <c r="I76" s="157"/>
      <c r="J76" s="157"/>
      <c r="K76" s="157"/>
      <c r="L76" s="157"/>
      <c r="M76" s="157"/>
      <c r="N76" s="142"/>
    </row>
    <row r="77" spans="1:14" x14ac:dyDescent="0.3">
      <c r="A77" s="205" t="s">
        <v>114</v>
      </c>
      <c r="B77" s="205"/>
      <c r="C77" s="205"/>
      <c r="D77" s="158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44750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22135</v>
      </c>
      <c r="J80" s="186"/>
      <c r="K80" s="186"/>
      <c r="L80" s="186"/>
      <c r="M80" s="186"/>
      <c r="N80" s="186"/>
    </row>
    <row r="81" spans="1:14" x14ac:dyDescent="0.3">
      <c r="A81" s="158"/>
      <c r="B81" s="158"/>
      <c r="C81" s="158"/>
      <c r="D81" s="146"/>
      <c r="E81" s="202" t="s">
        <v>97</v>
      </c>
      <c r="F81" s="202"/>
      <c r="G81" s="202"/>
      <c r="H81" s="202"/>
      <c r="I81" s="186">
        <v>200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319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54"/>
      <c r="F84" s="154"/>
      <c r="G84" s="154"/>
      <c r="H84" s="154"/>
      <c r="I84" s="155"/>
      <c r="J84" s="155"/>
      <c r="K84" s="155"/>
      <c r="L84" s="155"/>
      <c r="M84" s="155"/>
      <c r="N84" s="155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67404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54"/>
      <c r="F86" s="154"/>
      <c r="G86" s="154"/>
      <c r="H86" s="154"/>
      <c r="I86" s="155"/>
      <c r="J86" s="155"/>
      <c r="K86" s="155"/>
      <c r="L86" s="155"/>
      <c r="M86" s="155"/>
      <c r="N86" s="155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992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9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130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1620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22140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3036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3909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2745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9661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1717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3114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2474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1671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1894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490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237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1128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208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68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235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224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137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286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168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159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264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158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815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311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237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662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172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157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805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259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479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4777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47942</v>
      </c>
      <c r="D43" s="89">
        <f t="shared" si="0"/>
        <v>2974</v>
      </c>
      <c r="E43" s="90">
        <f t="shared" si="0"/>
        <v>548</v>
      </c>
      <c r="F43" s="90">
        <f t="shared" si="0"/>
        <v>727</v>
      </c>
      <c r="G43" s="90">
        <f t="shared" si="0"/>
        <v>1620</v>
      </c>
      <c r="H43" s="90">
        <f t="shared" si="0"/>
        <v>1671</v>
      </c>
      <c r="I43" s="90">
        <f t="shared" si="0"/>
        <v>1790</v>
      </c>
      <c r="J43" s="90">
        <f t="shared" si="0"/>
        <v>4368</v>
      </c>
      <c r="K43" s="91">
        <f t="shared" si="0"/>
        <v>4777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47942</v>
      </c>
      <c r="D45" s="94">
        <f t="shared" si="1"/>
        <v>2974</v>
      </c>
      <c r="E45" s="95">
        <f t="shared" si="1"/>
        <v>548</v>
      </c>
      <c r="F45" s="95">
        <f t="shared" si="1"/>
        <v>727</v>
      </c>
      <c r="G45" s="95">
        <f t="shared" si="1"/>
        <v>1620</v>
      </c>
      <c r="H45" s="95">
        <f t="shared" si="1"/>
        <v>1671</v>
      </c>
      <c r="I45" s="95">
        <f t="shared" si="1"/>
        <v>1790</v>
      </c>
      <c r="J45" s="95">
        <f t="shared" si="1"/>
        <v>4368</v>
      </c>
      <c r="K45" s="96">
        <f t="shared" si="1"/>
        <v>4777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8"/>
      <c r="B49" s="108"/>
      <c r="C49" s="108"/>
      <c r="D49" s="108"/>
      <c r="E49" s="108"/>
      <c r="F49" s="108"/>
      <c r="G49" s="108"/>
      <c r="H49" s="108"/>
      <c r="I49" s="158"/>
      <c r="J49" s="158"/>
      <c r="K49" s="158"/>
      <c r="L49" s="158"/>
      <c r="M49" s="158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623246</v>
      </c>
      <c r="D50" s="111">
        <f t="shared" si="2"/>
        <v>37175</v>
      </c>
      <c r="E50" s="112">
        <f t="shared" si="2"/>
        <v>6850</v>
      </c>
      <c r="F50" s="112">
        <f t="shared" si="2"/>
        <v>9087.5</v>
      </c>
      <c r="G50" s="112">
        <f t="shared" si="2"/>
        <v>20574</v>
      </c>
      <c r="H50" s="112">
        <f t="shared" si="2"/>
        <v>21221.699999999997</v>
      </c>
      <c r="I50" s="112">
        <f t="shared" si="2"/>
        <v>22733</v>
      </c>
      <c r="J50" s="112">
        <f t="shared" si="2"/>
        <v>55910.400000000001</v>
      </c>
      <c r="K50" s="113">
        <f t="shared" si="2"/>
        <v>61145.600000000006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8"/>
      <c r="B54" s="158"/>
      <c r="C54" s="158"/>
      <c r="D54" s="158"/>
      <c r="E54" s="108"/>
      <c r="F54" s="108"/>
      <c r="G54" s="108"/>
      <c r="H54" s="158"/>
      <c r="I54" s="158"/>
      <c r="J54" s="158"/>
      <c r="K54" s="158"/>
      <c r="L54" s="158"/>
      <c r="M54" s="158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321.19200000000001</v>
      </c>
      <c r="E55" s="126">
        <f>(E45*E53)</f>
        <v>59.183999999999997</v>
      </c>
      <c r="F55" s="126">
        <f>(F45*F53)</f>
        <v>78.516000000000005</v>
      </c>
      <c r="G55" s="126">
        <f>(G45*G53)</f>
        <v>174.96</v>
      </c>
      <c r="H55" s="126">
        <f t="shared" ref="H55" si="3">(H45*H53)</f>
        <v>180.46799999999999</v>
      </c>
      <c r="I55" s="126">
        <f>(I45*I53)</f>
        <v>193.32</v>
      </c>
      <c r="J55" s="126">
        <f>(J45*J53)</f>
        <v>471.74399999999997</v>
      </c>
      <c r="K55" s="127">
        <f>(K45*K53)</f>
        <v>515.91599999999994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8"/>
      <c r="B56" s="158"/>
      <c r="C56" s="158"/>
      <c r="D56" s="158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66417</v>
      </c>
      <c r="C57" s="188"/>
      <c r="D57" s="131" t="s">
        <v>67</v>
      </c>
      <c r="E57" s="189">
        <v>45190</v>
      </c>
      <c r="F57" s="189"/>
      <c r="G57" s="189"/>
      <c r="H57" s="189"/>
      <c r="I57" s="190" t="s">
        <v>116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344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66421</v>
      </c>
      <c r="J58" s="186"/>
      <c r="K58" s="186"/>
      <c r="L58" s="186"/>
      <c r="M58" s="186"/>
      <c r="N58" s="186"/>
    </row>
    <row r="59" spans="1:14" ht="15" thickBot="1" x14ac:dyDescent="0.35">
      <c r="A59" s="158"/>
      <c r="B59" s="132"/>
      <c r="C59" s="132"/>
      <c r="D59" s="131"/>
      <c r="E59" s="202" t="s">
        <v>70</v>
      </c>
      <c r="F59" s="202"/>
      <c r="G59" s="202"/>
      <c r="H59" s="202"/>
      <c r="I59" s="186">
        <v>66421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66073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8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857943.2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66421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1995.2999999999997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8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859938.5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8"/>
      <c r="B66" s="133"/>
      <c r="C66" s="133"/>
      <c r="D66" s="158"/>
      <c r="E66" s="199" t="s">
        <v>81</v>
      </c>
      <c r="F66" s="199"/>
      <c r="G66" s="199"/>
      <c r="H66" s="199"/>
      <c r="I66" s="200">
        <v>49635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13.0149758600336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8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66421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460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45190</v>
      </c>
      <c r="B72" s="208"/>
      <c r="C72" s="208"/>
      <c r="D72" s="158"/>
      <c r="E72" s="199" t="s">
        <v>90</v>
      </c>
      <c r="F72" s="199"/>
      <c r="G72" s="199"/>
      <c r="H72" s="199"/>
      <c r="I72" s="200">
        <v>-46716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8"/>
      <c r="E73" s="158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8"/>
      <c r="E74" s="199" t="s">
        <v>91</v>
      </c>
      <c r="F74" s="199"/>
      <c r="G74" s="199"/>
      <c r="H74" s="199"/>
      <c r="I74" s="200">
        <f>(I66+I67+I68+I69+I70+I72+I75+I71)</f>
        <v>69340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8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8"/>
      <c r="E76" s="158"/>
      <c r="F76" s="139"/>
      <c r="G76" s="156"/>
      <c r="H76" s="156"/>
      <c r="I76" s="157"/>
      <c r="J76" s="157"/>
      <c r="K76" s="157"/>
      <c r="L76" s="157"/>
      <c r="M76" s="157"/>
      <c r="N76" s="142"/>
    </row>
    <row r="77" spans="1:14" x14ac:dyDescent="0.3">
      <c r="A77" s="205" t="s">
        <v>116</v>
      </c>
      <c r="B77" s="205"/>
      <c r="C77" s="205"/>
      <c r="D77" s="158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46200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255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22918</v>
      </c>
      <c r="J80" s="186"/>
      <c r="K80" s="186"/>
      <c r="L80" s="186"/>
      <c r="M80" s="186"/>
      <c r="N80" s="186"/>
    </row>
    <row r="81" spans="1:14" x14ac:dyDescent="0.3">
      <c r="A81" s="158"/>
      <c r="B81" s="158"/>
      <c r="C81" s="158"/>
      <c r="D81" s="146"/>
      <c r="E81" s="202" t="s">
        <v>97</v>
      </c>
      <c r="F81" s="202"/>
      <c r="G81" s="202"/>
      <c r="H81" s="202"/>
      <c r="I81" s="186">
        <v>205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344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54"/>
      <c r="F84" s="154"/>
      <c r="G84" s="154"/>
      <c r="H84" s="154"/>
      <c r="I84" s="155"/>
      <c r="J84" s="155"/>
      <c r="K84" s="155"/>
      <c r="L84" s="155"/>
      <c r="M84" s="155"/>
      <c r="N84" s="155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69922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54"/>
      <c r="F86" s="154"/>
      <c r="G86" s="154"/>
      <c r="H86" s="154"/>
      <c r="I86" s="155"/>
      <c r="J86" s="155"/>
      <c r="K86" s="155"/>
      <c r="L86" s="155"/>
      <c r="M86" s="155"/>
      <c r="N86" s="155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582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3" workbookViewId="0">
      <selection activeCell="B49" sqref="B49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131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21495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3094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3832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2755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9729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1717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3288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2470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1655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1918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512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221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1124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99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63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261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210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130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279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168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161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255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159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821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304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250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648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132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155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796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241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480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4660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132</v>
      </c>
      <c r="B41" s="78">
        <v>809</v>
      </c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809</v>
      </c>
      <c r="C43" s="88">
        <f t="shared" si="0"/>
        <v>47549</v>
      </c>
      <c r="D43" s="89">
        <f t="shared" si="0"/>
        <v>2793</v>
      </c>
      <c r="E43" s="90">
        <f t="shared" si="0"/>
        <v>554</v>
      </c>
      <c r="F43" s="90">
        <f t="shared" si="0"/>
        <v>733</v>
      </c>
      <c r="G43" s="90">
        <f t="shared" si="0"/>
        <v>1617</v>
      </c>
      <c r="H43" s="90">
        <f t="shared" si="0"/>
        <v>1655</v>
      </c>
      <c r="I43" s="90">
        <f t="shared" si="0"/>
        <v>1772</v>
      </c>
      <c r="J43" s="90">
        <f t="shared" si="0"/>
        <v>4388</v>
      </c>
      <c r="K43" s="91">
        <f t="shared" si="0"/>
        <v>4660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809</v>
      </c>
      <c r="C45" s="93">
        <f t="shared" si="1"/>
        <v>47549</v>
      </c>
      <c r="D45" s="94">
        <f t="shared" si="1"/>
        <v>2793</v>
      </c>
      <c r="E45" s="95">
        <f t="shared" si="1"/>
        <v>554</v>
      </c>
      <c r="F45" s="95">
        <f t="shared" si="1"/>
        <v>733</v>
      </c>
      <c r="G45" s="95">
        <f t="shared" si="1"/>
        <v>1617</v>
      </c>
      <c r="H45" s="95">
        <f t="shared" si="1"/>
        <v>1655</v>
      </c>
      <c r="I45" s="95">
        <f t="shared" si="1"/>
        <v>1772</v>
      </c>
      <c r="J45" s="95">
        <f t="shared" si="1"/>
        <v>4388</v>
      </c>
      <c r="K45" s="96">
        <f t="shared" si="1"/>
        <v>4660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12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80"/>
      <c r="B49" s="108"/>
      <c r="C49" s="108"/>
      <c r="D49" s="108"/>
      <c r="E49" s="108"/>
      <c r="F49" s="108"/>
      <c r="G49" s="108"/>
      <c r="H49" s="108"/>
      <c r="I49" s="180"/>
      <c r="J49" s="180"/>
      <c r="K49" s="180"/>
      <c r="L49" s="180"/>
      <c r="M49" s="180"/>
      <c r="N49" s="104"/>
    </row>
    <row r="50" spans="1:14" ht="15" thickBot="1" x14ac:dyDescent="0.35">
      <c r="A50" s="77" t="s">
        <v>59</v>
      </c>
      <c r="B50" s="109">
        <f t="shared" ref="B50:M50" si="2">(B43*B48)</f>
        <v>9708</v>
      </c>
      <c r="C50" s="110">
        <f t="shared" si="2"/>
        <v>618137</v>
      </c>
      <c r="D50" s="111">
        <f t="shared" si="2"/>
        <v>34912.5</v>
      </c>
      <c r="E50" s="112">
        <f t="shared" si="2"/>
        <v>6925</v>
      </c>
      <c r="F50" s="112">
        <f t="shared" si="2"/>
        <v>9162.5</v>
      </c>
      <c r="G50" s="112">
        <f t="shared" si="2"/>
        <v>20535.899999999998</v>
      </c>
      <c r="H50" s="112">
        <f t="shared" si="2"/>
        <v>21018.5</v>
      </c>
      <c r="I50" s="112">
        <f t="shared" si="2"/>
        <v>22504.399999999998</v>
      </c>
      <c r="J50" s="112">
        <f t="shared" si="2"/>
        <v>56166.400000000001</v>
      </c>
      <c r="K50" s="113">
        <f t="shared" si="2"/>
        <v>59648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0"/>
      <c r="B54" s="180"/>
      <c r="C54" s="180"/>
      <c r="D54" s="180"/>
      <c r="E54" s="108"/>
      <c r="F54" s="108"/>
      <c r="G54" s="108"/>
      <c r="H54" s="180"/>
      <c r="I54" s="180"/>
      <c r="J54" s="180"/>
      <c r="K54" s="180"/>
      <c r="L54" s="180"/>
      <c r="M54" s="180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301.64400000000001</v>
      </c>
      <c r="E55" s="126">
        <f>(E45*E53)</f>
        <v>59.832000000000001</v>
      </c>
      <c r="F55" s="126">
        <f>(F45*F53)</f>
        <v>79.164000000000001</v>
      </c>
      <c r="G55" s="126">
        <f>(G45*G53)</f>
        <v>174.636</v>
      </c>
      <c r="H55" s="126">
        <f t="shared" ref="H55" si="3">(H45*H53)</f>
        <v>178.74</v>
      </c>
      <c r="I55" s="126">
        <f>(I45*I53)</f>
        <v>191.376</v>
      </c>
      <c r="J55" s="126">
        <f>(J45*J53)</f>
        <v>473.904</v>
      </c>
      <c r="K55" s="127">
        <f>(K45*K53)</f>
        <v>503.28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0"/>
      <c r="B56" s="180"/>
      <c r="C56" s="180"/>
      <c r="D56" s="180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66530</v>
      </c>
      <c r="C57" s="188"/>
      <c r="D57" s="131" t="s">
        <v>67</v>
      </c>
      <c r="E57" s="189">
        <v>45191</v>
      </c>
      <c r="F57" s="189"/>
      <c r="G57" s="189"/>
      <c r="H57" s="189"/>
      <c r="I57" s="190" t="s">
        <v>104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306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66555</v>
      </c>
      <c r="J58" s="186"/>
      <c r="K58" s="186"/>
      <c r="L58" s="186"/>
      <c r="M58" s="186"/>
      <c r="N58" s="186"/>
    </row>
    <row r="59" spans="1:14" ht="15" thickBot="1" x14ac:dyDescent="0.35">
      <c r="A59" s="180"/>
      <c r="B59" s="132"/>
      <c r="C59" s="132"/>
      <c r="D59" s="131"/>
      <c r="E59" s="202" t="s">
        <v>70</v>
      </c>
      <c r="F59" s="202"/>
      <c r="G59" s="202"/>
      <c r="H59" s="202"/>
      <c r="I59" s="186">
        <v>66555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66224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0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858718.20000000007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66555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1962.5759999999998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0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860680.77600000007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0"/>
      <c r="B66" s="133"/>
      <c r="C66" s="133"/>
      <c r="D66" s="180"/>
      <c r="E66" s="199" t="s">
        <v>81</v>
      </c>
      <c r="F66" s="199"/>
      <c r="G66" s="199"/>
      <c r="H66" s="199"/>
      <c r="I66" s="200">
        <v>46716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12.996508456148829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0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66555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150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45191</v>
      </c>
      <c r="B72" s="208"/>
      <c r="C72" s="208"/>
      <c r="D72" s="180"/>
      <c r="E72" s="199" t="s">
        <v>90</v>
      </c>
      <c r="F72" s="199"/>
      <c r="G72" s="199"/>
      <c r="H72" s="199"/>
      <c r="I72" s="200">
        <v>-54553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0"/>
      <c r="E73" s="180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0"/>
      <c r="E74" s="199" t="s">
        <v>91</v>
      </c>
      <c r="F74" s="199"/>
      <c r="G74" s="199"/>
      <c r="H74" s="199"/>
      <c r="I74" s="200">
        <f>(I66+I67+I68+I69+I70+I72+I75+I71)</f>
        <v>58718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0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0"/>
      <c r="E76" s="180"/>
      <c r="F76" s="139"/>
      <c r="G76" s="178"/>
      <c r="H76" s="178"/>
      <c r="I76" s="179"/>
      <c r="J76" s="179"/>
      <c r="K76" s="179"/>
      <c r="L76" s="179"/>
      <c r="M76" s="179"/>
      <c r="N76" s="142"/>
    </row>
    <row r="77" spans="1:14" x14ac:dyDescent="0.3">
      <c r="A77" s="205" t="s">
        <v>104</v>
      </c>
      <c r="B77" s="205"/>
      <c r="C77" s="205"/>
      <c r="D77" s="180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42000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17100</v>
      </c>
      <c r="J80" s="186"/>
      <c r="K80" s="186"/>
      <c r="L80" s="186"/>
      <c r="M80" s="186"/>
      <c r="N80" s="186"/>
    </row>
    <row r="81" spans="1:14" x14ac:dyDescent="0.3">
      <c r="A81" s="180"/>
      <c r="B81" s="180"/>
      <c r="C81" s="180"/>
      <c r="D81" s="146"/>
      <c r="E81" s="202" t="s">
        <v>97</v>
      </c>
      <c r="F81" s="202"/>
      <c r="G81" s="202"/>
      <c r="H81" s="202"/>
      <c r="I81" s="186">
        <v>150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306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76"/>
      <c r="F84" s="176"/>
      <c r="G84" s="176"/>
      <c r="H84" s="176"/>
      <c r="I84" s="177"/>
      <c r="J84" s="177"/>
      <c r="K84" s="177"/>
      <c r="L84" s="177"/>
      <c r="M84" s="177"/>
      <c r="N84" s="177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59556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76"/>
      <c r="F86" s="176"/>
      <c r="G86" s="176"/>
      <c r="H86" s="176"/>
      <c r="I86" s="177"/>
      <c r="J86" s="177"/>
      <c r="K86" s="177"/>
      <c r="L86" s="177"/>
      <c r="M86" s="177"/>
      <c r="N86" s="177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838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6" workbookViewId="0">
      <selection activeCell="C42" sqref="C42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133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1610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21660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2939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3793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2735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9419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1727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3133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2441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1655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1941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513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230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1105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91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60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254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213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125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278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174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163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262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173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415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310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261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653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166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791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253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486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4647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132</v>
      </c>
      <c r="B41" s="78"/>
      <c r="C41" s="79"/>
      <c r="D41" s="80">
        <v>1086</v>
      </c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47016</v>
      </c>
      <c r="D43" s="89">
        <f t="shared" si="0"/>
        <v>3784</v>
      </c>
      <c r="E43" s="90">
        <f t="shared" si="0"/>
        <v>571</v>
      </c>
      <c r="F43" s="90">
        <f t="shared" si="0"/>
        <v>743</v>
      </c>
      <c r="G43" s="90">
        <f t="shared" si="0"/>
        <v>1206</v>
      </c>
      <c r="H43" s="90">
        <f t="shared" si="0"/>
        <v>1655</v>
      </c>
      <c r="I43" s="90">
        <f t="shared" si="0"/>
        <v>1758</v>
      </c>
      <c r="J43" s="90">
        <f t="shared" si="0"/>
        <v>4382</v>
      </c>
      <c r="K43" s="91">
        <f t="shared" si="0"/>
        <v>4647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47016</v>
      </c>
      <c r="D45" s="94">
        <f t="shared" si="1"/>
        <v>3784</v>
      </c>
      <c r="E45" s="95">
        <f t="shared" si="1"/>
        <v>571</v>
      </c>
      <c r="F45" s="95">
        <f t="shared" si="1"/>
        <v>743</v>
      </c>
      <c r="G45" s="95">
        <f t="shared" si="1"/>
        <v>1206</v>
      </c>
      <c r="H45" s="95">
        <f t="shared" si="1"/>
        <v>1655</v>
      </c>
      <c r="I45" s="95">
        <f t="shared" si="1"/>
        <v>1758</v>
      </c>
      <c r="J45" s="95">
        <f t="shared" si="1"/>
        <v>4382</v>
      </c>
      <c r="K45" s="96">
        <f t="shared" si="1"/>
        <v>4647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80"/>
      <c r="B49" s="108"/>
      <c r="C49" s="108"/>
      <c r="D49" s="108"/>
      <c r="E49" s="108"/>
      <c r="F49" s="108"/>
      <c r="G49" s="108"/>
      <c r="H49" s="108"/>
      <c r="I49" s="180"/>
      <c r="J49" s="180"/>
      <c r="K49" s="180"/>
      <c r="L49" s="180"/>
      <c r="M49" s="180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611208</v>
      </c>
      <c r="D50" s="111">
        <f t="shared" si="2"/>
        <v>47300</v>
      </c>
      <c r="E50" s="112">
        <f t="shared" si="2"/>
        <v>7137.5</v>
      </c>
      <c r="F50" s="112">
        <f t="shared" si="2"/>
        <v>9287.5</v>
      </c>
      <c r="G50" s="112">
        <f t="shared" si="2"/>
        <v>15316.199999999999</v>
      </c>
      <c r="H50" s="112">
        <f t="shared" si="2"/>
        <v>21018.5</v>
      </c>
      <c r="I50" s="112">
        <f t="shared" si="2"/>
        <v>22326.6</v>
      </c>
      <c r="J50" s="112">
        <f t="shared" si="2"/>
        <v>56089.600000000006</v>
      </c>
      <c r="K50" s="113">
        <f t="shared" si="2"/>
        <v>59481.600000000006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0"/>
      <c r="B54" s="180"/>
      <c r="C54" s="180"/>
      <c r="D54" s="180"/>
      <c r="E54" s="108"/>
      <c r="F54" s="108"/>
      <c r="G54" s="108"/>
      <c r="H54" s="180"/>
      <c r="I54" s="180"/>
      <c r="J54" s="180"/>
      <c r="K54" s="180"/>
      <c r="L54" s="180"/>
      <c r="M54" s="180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408.67199999999997</v>
      </c>
      <c r="E55" s="126">
        <f>(E45*E53)</f>
        <v>61.667999999999999</v>
      </c>
      <c r="F55" s="126">
        <f>(F45*F53)</f>
        <v>80.244</v>
      </c>
      <c r="G55" s="126">
        <f>(G45*G53)</f>
        <v>130.24799999999999</v>
      </c>
      <c r="H55" s="126">
        <f t="shared" ref="H55" si="3">(H45*H53)</f>
        <v>178.74</v>
      </c>
      <c r="I55" s="126">
        <f>(I45*I53)</f>
        <v>189.864</v>
      </c>
      <c r="J55" s="126">
        <f>(J45*J53)</f>
        <v>473.25599999999997</v>
      </c>
      <c r="K55" s="127">
        <f>(K45*K53)</f>
        <v>501.87599999999998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0"/>
      <c r="B56" s="180"/>
      <c r="C56" s="180"/>
      <c r="D56" s="180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65762</v>
      </c>
      <c r="C57" s="188"/>
      <c r="D57" s="131" t="s">
        <v>67</v>
      </c>
      <c r="E57" s="189">
        <v>45161</v>
      </c>
      <c r="F57" s="189"/>
      <c r="G57" s="189"/>
      <c r="H57" s="189"/>
      <c r="I57" s="190" t="s">
        <v>106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338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65795</v>
      </c>
      <c r="J58" s="186"/>
      <c r="K58" s="186"/>
      <c r="L58" s="186"/>
      <c r="M58" s="186"/>
      <c r="N58" s="186"/>
    </row>
    <row r="59" spans="1:14" ht="15" thickBot="1" x14ac:dyDescent="0.35">
      <c r="A59" s="180"/>
      <c r="B59" s="132"/>
      <c r="C59" s="132"/>
      <c r="D59" s="131"/>
      <c r="E59" s="202" t="s">
        <v>70</v>
      </c>
      <c r="F59" s="202"/>
      <c r="G59" s="202"/>
      <c r="H59" s="202"/>
      <c r="I59" s="186">
        <v>65795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65424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0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849165.49999999988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65795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2024.568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0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851190.06799999985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0"/>
      <c r="B66" s="133"/>
      <c r="C66" s="133"/>
      <c r="D66" s="180"/>
      <c r="E66" s="199" t="s">
        <v>81</v>
      </c>
      <c r="F66" s="199"/>
      <c r="G66" s="199"/>
      <c r="H66" s="199"/>
      <c r="I66" s="200">
        <v>54553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13.010364208853018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0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65795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375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45161</v>
      </c>
      <c r="B72" s="208"/>
      <c r="C72" s="208"/>
      <c r="D72" s="180"/>
      <c r="E72" s="199" t="s">
        <v>90</v>
      </c>
      <c r="F72" s="199"/>
      <c r="G72" s="199"/>
      <c r="H72" s="199"/>
      <c r="I72" s="200">
        <v>-54303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0"/>
      <c r="E73" s="180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0"/>
      <c r="E74" s="199" t="s">
        <v>91</v>
      </c>
      <c r="F74" s="199"/>
      <c r="G74" s="199"/>
      <c r="H74" s="199"/>
      <c r="I74" s="200">
        <f>(I66+I67+I68+I69+I70+I72+I75+I71)</f>
        <v>66045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0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0"/>
      <c r="E76" s="180"/>
      <c r="F76" s="139"/>
      <c r="G76" s="178"/>
      <c r="H76" s="178"/>
      <c r="I76" s="179"/>
      <c r="J76" s="179"/>
      <c r="K76" s="179"/>
      <c r="L76" s="179"/>
      <c r="M76" s="179"/>
      <c r="N76" s="142"/>
    </row>
    <row r="77" spans="1:14" x14ac:dyDescent="0.3">
      <c r="A77" s="205" t="s">
        <v>106</v>
      </c>
      <c r="B77" s="205"/>
      <c r="C77" s="205"/>
      <c r="D77" s="180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43200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175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22933</v>
      </c>
      <c r="J80" s="186"/>
      <c r="K80" s="186"/>
      <c r="L80" s="186"/>
      <c r="M80" s="186"/>
      <c r="N80" s="186"/>
    </row>
    <row r="81" spans="1:14" x14ac:dyDescent="0.3">
      <c r="A81" s="180"/>
      <c r="B81" s="180"/>
      <c r="C81" s="180"/>
      <c r="D81" s="146"/>
      <c r="E81" s="202" t="s">
        <v>97</v>
      </c>
      <c r="F81" s="202"/>
      <c r="G81" s="202"/>
      <c r="H81" s="202"/>
      <c r="I81" s="186">
        <v>200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338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76"/>
      <c r="F84" s="176"/>
      <c r="G84" s="176"/>
      <c r="H84" s="176"/>
      <c r="I84" s="177"/>
      <c r="J84" s="177"/>
      <c r="K84" s="177"/>
      <c r="L84" s="177"/>
      <c r="M84" s="177"/>
      <c r="N84" s="177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66846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76"/>
      <c r="F86" s="176"/>
      <c r="G86" s="176"/>
      <c r="H86" s="176"/>
      <c r="I86" s="177"/>
      <c r="J86" s="177"/>
      <c r="K86" s="177"/>
      <c r="L86" s="177"/>
      <c r="M86" s="177"/>
      <c r="N86" s="177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801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1" workbookViewId="0">
      <selection activeCell="B42" sqref="B42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134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1552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21641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3056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3715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2706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9778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1746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3306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2426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1655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1920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502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233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1119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95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54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243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238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121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271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181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159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270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168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412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293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263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636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187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164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776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232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448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4714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132</v>
      </c>
      <c r="B41" s="78"/>
      <c r="C41" s="79"/>
      <c r="D41" s="80">
        <v>621</v>
      </c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47500</v>
      </c>
      <c r="D43" s="89">
        <f t="shared" si="0"/>
        <v>3452</v>
      </c>
      <c r="E43" s="90">
        <f t="shared" si="0"/>
        <v>556</v>
      </c>
      <c r="F43" s="90">
        <f t="shared" si="0"/>
        <v>735</v>
      </c>
      <c r="G43" s="90">
        <f t="shared" si="0"/>
        <v>1188</v>
      </c>
      <c r="H43" s="90">
        <f t="shared" si="0"/>
        <v>1655</v>
      </c>
      <c r="I43" s="90">
        <f t="shared" si="0"/>
        <v>1755</v>
      </c>
      <c r="J43" s="90">
        <f t="shared" si="0"/>
        <v>4346</v>
      </c>
      <c r="K43" s="91">
        <f t="shared" si="0"/>
        <v>4714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47500</v>
      </c>
      <c r="D45" s="94">
        <f t="shared" si="1"/>
        <v>3452</v>
      </c>
      <c r="E45" s="95">
        <f t="shared" si="1"/>
        <v>556</v>
      </c>
      <c r="F45" s="95">
        <f t="shared" si="1"/>
        <v>735</v>
      </c>
      <c r="G45" s="95">
        <f t="shared" si="1"/>
        <v>1188</v>
      </c>
      <c r="H45" s="95">
        <f t="shared" si="1"/>
        <v>1655</v>
      </c>
      <c r="I45" s="95">
        <f t="shared" si="1"/>
        <v>1755</v>
      </c>
      <c r="J45" s="95">
        <f t="shared" si="1"/>
        <v>4346</v>
      </c>
      <c r="K45" s="96">
        <f t="shared" si="1"/>
        <v>4714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80"/>
      <c r="B49" s="108"/>
      <c r="C49" s="108"/>
      <c r="D49" s="108"/>
      <c r="E49" s="108"/>
      <c r="F49" s="108"/>
      <c r="G49" s="108"/>
      <c r="H49" s="108"/>
      <c r="I49" s="180"/>
      <c r="J49" s="180"/>
      <c r="K49" s="180"/>
      <c r="L49" s="180"/>
      <c r="M49" s="180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617500</v>
      </c>
      <c r="D50" s="111">
        <f t="shared" si="2"/>
        <v>43150</v>
      </c>
      <c r="E50" s="112">
        <f t="shared" si="2"/>
        <v>6950</v>
      </c>
      <c r="F50" s="112">
        <f t="shared" si="2"/>
        <v>9187.5</v>
      </c>
      <c r="G50" s="112">
        <f t="shared" si="2"/>
        <v>15087.599999999999</v>
      </c>
      <c r="H50" s="112">
        <f t="shared" si="2"/>
        <v>21018.5</v>
      </c>
      <c r="I50" s="112">
        <f t="shared" si="2"/>
        <v>22288.5</v>
      </c>
      <c r="J50" s="112">
        <f t="shared" si="2"/>
        <v>55628.800000000003</v>
      </c>
      <c r="K50" s="113">
        <f t="shared" si="2"/>
        <v>60339.200000000004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0"/>
      <c r="B54" s="180"/>
      <c r="C54" s="180"/>
      <c r="D54" s="180"/>
      <c r="E54" s="108"/>
      <c r="F54" s="108"/>
      <c r="G54" s="108"/>
      <c r="H54" s="180"/>
      <c r="I54" s="180"/>
      <c r="J54" s="180"/>
      <c r="K54" s="180"/>
      <c r="L54" s="180"/>
      <c r="M54" s="180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372.81599999999997</v>
      </c>
      <c r="E55" s="126">
        <f>(E45*E53)</f>
        <v>60.048000000000002</v>
      </c>
      <c r="F55" s="126">
        <f>(F45*F53)</f>
        <v>79.38</v>
      </c>
      <c r="G55" s="126">
        <f>(G45*G53)</f>
        <v>128.304</v>
      </c>
      <c r="H55" s="126">
        <f t="shared" ref="H55" si="3">(H45*H53)</f>
        <v>178.74</v>
      </c>
      <c r="I55" s="126">
        <f>(I45*I53)</f>
        <v>189.54</v>
      </c>
      <c r="J55" s="126">
        <f>(J45*J53)</f>
        <v>469.36799999999999</v>
      </c>
      <c r="K55" s="127">
        <f>(K45*K53)</f>
        <v>509.11199999999997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0"/>
      <c r="B56" s="180"/>
      <c r="C56" s="180"/>
      <c r="D56" s="180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65901</v>
      </c>
      <c r="C57" s="188"/>
      <c r="D57" s="131" t="s">
        <v>67</v>
      </c>
      <c r="E57" s="189">
        <v>45193</v>
      </c>
      <c r="F57" s="189"/>
      <c r="G57" s="189"/>
      <c r="H57" s="189"/>
      <c r="I57" s="190" t="s">
        <v>108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344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65882</v>
      </c>
      <c r="J58" s="186"/>
      <c r="K58" s="186"/>
      <c r="L58" s="186"/>
      <c r="M58" s="186"/>
      <c r="N58" s="186"/>
    </row>
    <row r="59" spans="1:14" ht="15" thickBot="1" x14ac:dyDescent="0.35">
      <c r="A59" s="180"/>
      <c r="B59" s="132"/>
      <c r="C59" s="132"/>
      <c r="D59" s="131"/>
      <c r="E59" s="202" t="s">
        <v>70</v>
      </c>
      <c r="F59" s="202"/>
      <c r="G59" s="202"/>
      <c r="H59" s="202"/>
      <c r="I59" s="186">
        <v>65882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65557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0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851150.1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65882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1987.308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0"/>
      <c r="B64" s="133"/>
      <c r="C64" s="133"/>
      <c r="D64" s="131"/>
      <c r="E64" s="202" t="s">
        <v>78</v>
      </c>
      <c r="F64" s="202"/>
      <c r="G64" s="202"/>
      <c r="H64" s="202"/>
      <c r="I64" s="186">
        <v>50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853137.40799999994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0"/>
      <c r="B66" s="133"/>
      <c r="C66" s="133"/>
      <c r="D66" s="180"/>
      <c r="E66" s="199" t="s">
        <v>81</v>
      </c>
      <c r="F66" s="199"/>
      <c r="G66" s="199"/>
      <c r="H66" s="199"/>
      <c r="I66" s="200">
        <v>54303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13.013673719053648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0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65882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150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45193</v>
      </c>
      <c r="B72" s="208"/>
      <c r="C72" s="208"/>
      <c r="D72" s="180"/>
      <c r="E72" s="199" t="s">
        <v>90</v>
      </c>
      <c r="F72" s="199"/>
      <c r="G72" s="199"/>
      <c r="H72" s="199"/>
      <c r="I72" s="200">
        <v>-59267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0"/>
      <c r="E73" s="180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0"/>
      <c r="E74" s="199" t="s">
        <v>91</v>
      </c>
      <c r="F74" s="199"/>
      <c r="G74" s="199"/>
      <c r="H74" s="199"/>
      <c r="I74" s="200">
        <f>(I66+I67+I68+I69+I70+I72+I75+I71)</f>
        <v>60968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0"/>
      <c r="E75" s="199" t="s">
        <v>92</v>
      </c>
      <c r="F75" s="199"/>
      <c r="G75" s="199"/>
      <c r="H75" s="199"/>
      <c r="I75" s="200">
        <f>(I64+I65)</f>
        <v>50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0"/>
      <c r="E76" s="180"/>
      <c r="F76" s="139"/>
      <c r="G76" s="178"/>
      <c r="H76" s="178"/>
      <c r="I76" s="179"/>
      <c r="J76" s="179"/>
      <c r="K76" s="179"/>
      <c r="L76" s="179"/>
      <c r="M76" s="179"/>
      <c r="N76" s="142"/>
    </row>
    <row r="77" spans="1:14" x14ac:dyDescent="0.3">
      <c r="A77" s="205" t="s">
        <v>108</v>
      </c>
      <c r="B77" s="205"/>
      <c r="C77" s="205"/>
      <c r="D77" s="180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44500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17173</v>
      </c>
      <c r="J80" s="186"/>
      <c r="K80" s="186"/>
      <c r="L80" s="186"/>
      <c r="M80" s="186"/>
      <c r="N80" s="186"/>
    </row>
    <row r="81" spans="1:14" x14ac:dyDescent="0.3">
      <c r="A81" s="180"/>
      <c r="B81" s="180"/>
      <c r="C81" s="180"/>
      <c r="D81" s="146"/>
      <c r="E81" s="202" t="s">
        <v>97</v>
      </c>
      <c r="F81" s="202"/>
      <c r="G81" s="202"/>
      <c r="H81" s="202"/>
      <c r="I81" s="186">
        <v>150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344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76"/>
      <c r="F84" s="176"/>
      <c r="G84" s="176"/>
      <c r="H84" s="176"/>
      <c r="I84" s="177"/>
      <c r="J84" s="177"/>
      <c r="K84" s="177"/>
      <c r="L84" s="177"/>
      <c r="M84" s="177"/>
      <c r="N84" s="177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62167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76"/>
      <c r="F86" s="176"/>
      <c r="G86" s="176"/>
      <c r="H86" s="176"/>
      <c r="I86" s="177"/>
      <c r="J86" s="177"/>
      <c r="K86" s="177"/>
      <c r="L86" s="177"/>
      <c r="M86" s="177"/>
      <c r="N86" s="177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1199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29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135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1678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21330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2949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3647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2745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9749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1736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3347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2466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1666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1917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501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230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1071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98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65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253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224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133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280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175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159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275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172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438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287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268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622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72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164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787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239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469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4774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47181</v>
      </c>
      <c r="D43" s="89">
        <f t="shared" si="0"/>
        <v>2778</v>
      </c>
      <c r="E43" s="90">
        <f t="shared" si="0"/>
        <v>555</v>
      </c>
      <c r="F43" s="90">
        <f t="shared" si="0"/>
        <v>731</v>
      </c>
      <c r="G43" s="90">
        <f t="shared" si="0"/>
        <v>1225</v>
      </c>
      <c r="H43" s="90">
        <f t="shared" si="0"/>
        <v>1666</v>
      </c>
      <c r="I43" s="90">
        <f t="shared" si="0"/>
        <v>1693</v>
      </c>
      <c r="J43" s="90">
        <f t="shared" si="0"/>
        <v>4383</v>
      </c>
      <c r="K43" s="91">
        <f t="shared" si="0"/>
        <v>4774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47181</v>
      </c>
      <c r="D45" s="94">
        <f t="shared" si="1"/>
        <v>2778</v>
      </c>
      <c r="E45" s="95">
        <f t="shared" si="1"/>
        <v>555</v>
      </c>
      <c r="F45" s="95">
        <f t="shared" si="1"/>
        <v>731</v>
      </c>
      <c r="G45" s="95">
        <f t="shared" si="1"/>
        <v>1225</v>
      </c>
      <c r="H45" s="95">
        <f t="shared" si="1"/>
        <v>1666</v>
      </c>
      <c r="I45" s="95">
        <f t="shared" si="1"/>
        <v>1693</v>
      </c>
      <c r="J45" s="95">
        <f t="shared" si="1"/>
        <v>4383</v>
      </c>
      <c r="K45" s="96">
        <f t="shared" si="1"/>
        <v>4774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80"/>
      <c r="B49" s="108"/>
      <c r="C49" s="108"/>
      <c r="D49" s="108"/>
      <c r="E49" s="108"/>
      <c r="F49" s="108"/>
      <c r="G49" s="108"/>
      <c r="H49" s="108"/>
      <c r="I49" s="180"/>
      <c r="J49" s="180"/>
      <c r="K49" s="180"/>
      <c r="L49" s="180"/>
      <c r="M49" s="180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613353</v>
      </c>
      <c r="D50" s="111">
        <f t="shared" si="2"/>
        <v>34725</v>
      </c>
      <c r="E50" s="112">
        <f t="shared" si="2"/>
        <v>6937.5</v>
      </c>
      <c r="F50" s="112">
        <f t="shared" si="2"/>
        <v>9137.5</v>
      </c>
      <c r="G50" s="112">
        <f t="shared" si="2"/>
        <v>15557.5</v>
      </c>
      <c r="H50" s="112">
        <f t="shared" si="2"/>
        <v>21158.199999999997</v>
      </c>
      <c r="I50" s="112">
        <f t="shared" si="2"/>
        <v>21501.1</v>
      </c>
      <c r="J50" s="112">
        <f t="shared" si="2"/>
        <v>56102.400000000001</v>
      </c>
      <c r="K50" s="113">
        <f t="shared" si="2"/>
        <v>61107.200000000004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0"/>
      <c r="B54" s="180"/>
      <c r="C54" s="180"/>
      <c r="D54" s="180"/>
      <c r="E54" s="108"/>
      <c r="F54" s="108"/>
      <c r="G54" s="108"/>
      <c r="H54" s="180"/>
      <c r="I54" s="180"/>
      <c r="J54" s="180"/>
      <c r="K54" s="180"/>
      <c r="L54" s="180"/>
      <c r="M54" s="180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300.024</v>
      </c>
      <c r="E55" s="126">
        <f>(E45*E53)</f>
        <v>59.94</v>
      </c>
      <c r="F55" s="126">
        <f>(F45*F53)</f>
        <v>78.947999999999993</v>
      </c>
      <c r="G55" s="126">
        <f>(G45*G53)</f>
        <v>132.30000000000001</v>
      </c>
      <c r="H55" s="126">
        <f t="shared" ref="H55" si="3">(H45*H53)</f>
        <v>179.928</v>
      </c>
      <c r="I55" s="126">
        <f>(I45*I53)</f>
        <v>182.84399999999999</v>
      </c>
      <c r="J55" s="126">
        <f>(J45*J53)</f>
        <v>473.36399999999998</v>
      </c>
      <c r="K55" s="127">
        <f>(K45*K53)</f>
        <v>515.59199999999998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0"/>
      <c r="B56" s="180"/>
      <c r="C56" s="180"/>
      <c r="D56" s="180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64986</v>
      </c>
      <c r="C57" s="188"/>
      <c r="D57" s="131" t="s">
        <v>67</v>
      </c>
      <c r="E57" s="189">
        <v>45194</v>
      </c>
      <c r="F57" s="189"/>
      <c r="G57" s="189"/>
      <c r="H57" s="189"/>
      <c r="I57" s="190" t="s">
        <v>110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394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65000</v>
      </c>
      <c r="J58" s="186"/>
      <c r="K58" s="186"/>
      <c r="L58" s="186"/>
      <c r="M58" s="186"/>
      <c r="N58" s="186"/>
    </row>
    <row r="59" spans="1:14" ht="15" thickBot="1" x14ac:dyDescent="0.35">
      <c r="A59" s="180"/>
      <c r="B59" s="132"/>
      <c r="C59" s="132"/>
      <c r="D59" s="131"/>
      <c r="E59" s="202" t="s">
        <v>70</v>
      </c>
      <c r="F59" s="202"/>
      <c r="G59" s="202"/>
      <c r="H59" s="202"/>
      <c r="I59" s="186">
        <v>65000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64592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0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839579.39999999991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65000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1922.94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0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841502.33999999985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0"/>
      <c r="B66" s="133"/>
      <c r="C66" s="133"/>
      <c r="D66" s="180"/>
      <c r="E66" s="199" t="s">
        <v>81</v>
      </c>
      <c r="F66" s="199"/>
      <c r="G66" s="199"/>
      <c r="H66" s="199"/>
      <c r="I66" s="200">
        <v>59267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13.027965382709931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0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65000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547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45194</v>
      </c>
      <c r="B72" s="208"/>
      <c r="C72" s="208"/>
      <c r="D72" s="180"/>
      <c r="E72" s="199" t="s">
        <v>90</v>
      </c>
      <c r="F72" s="199"/>
      <c r="G72" s="199"/>
      <c r="H72" s="199"/>
      <c r="I72" s="200">
        <v>-52923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0"/>
      <c r="E73" s="180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0"/>
      <c r="E74" s="199" t="s">
        <v>91</v>
      </c>
      <c r="F74" s="199"/>
      <c r="G74" s="199"/>
      <c r="H74" s="199"/>
      <c r="I74" s="200">
        <f>(I66+I67+I68+I69+I70+I72+I75+I71)</f>
        <v>71344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0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0"/>
      <c r="E76" s="180"/>
      <c r="F76" s="139"/>
      <c r="G76" s="178"/>
      <c r="H76" s="178"/>
      <c r="I76" s="179"/>
      <c r="J76" s="179"/>
      <c r="K76" s="179"/>
      <c r="L76" s="179"/>
      <c r="M76" s="179"/>
      <c r="N76" s="142"/>
    </row>
    <row r="77" spans="1:14" x14ac:dyDescent="0.3">
      <c r="A77" s="205" t="s">
        <v>110</v>
      </c>
      <c r="B77" s="205"/>
      <c r="C77" s="205"/>
      <c r="D77" s="180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50100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167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21303</v>
      </c>
      <c r="J80" s="186"/>
      <c r="K80" s="186"/>
      <c r="L80" s="186"/>
      <c r="M80" s="186"/>
      <c r="N80" s="186"/>
    </row>
    <row r="81" spans="1:14" x14ac:dyDescent="0.3">
      <c r="A81" s="180"/>
      <c r="B81" s="180"/>
      <c r="C81" s="180"/>
      <c r="D81" s="146"/>
      <c r="E81" s="202" t="s">
        <v>97</v>
      </c>
      <c r="F81" s="202"/>
      <c r="G81" s="202"/>
      <c r="H81" s="202"/>
      <c r="I81" s="186">
        <v>380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394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76"/>
      <c r="F84" s="176"/>
      <c r="G84" s="176"/>
      <c r="H84" s="176"/>
      <c r="I84" s="177"/>
      <c r="J84" s="177"/>
      <c r="K84" s="177"/>
      <c r="L84" s="177"/>
      <c r="M84" s="177"/>
      <c r="N84" s="177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72344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76"/>
      <c r="F86" s="176"/>
      <c r="G86" s="176"/>
      <c r="H86" s="176"/>
      <c r="I86" s="177"/>
      <c r="J86" s="177"/>
      <c r="K86" s="177"/>
      <c r="L86" s="177"/>
      <c r="M86" s="177"/>
      <c r="N86" s="177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1000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4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136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1601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21476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2978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3753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2532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9884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1717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3122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2372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1632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1937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492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244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1104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105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58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241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251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128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271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176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154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269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163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845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306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248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645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144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156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810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217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453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4705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47063</v>
      </c>
      <c r="D43" s="89">
        <f t="shared" si="0"/>
        <v>2786</v>
      </c>
      <c r="E43" s="90">
        <f t="shared" si="0"/>
        <v>554</v>
      </c>
      <c r="F43" s="90">
        <f t="shared" si="0"/>
        <v>736</v>
      </c>
      <c r="G43" s="90">
        <f t="shared" si="0"/>
        <v>1655</v>
      </c>
      <c r="H43" s="90">
        <f t="shared" si="0"/>
        <v>1632</v>
      </c>
      <c r="I43" s="90">
        <f t="shared" si="0"/>
        <v>1749</v>
      </c>
      <c r="J43" s="90">
        <f t="shared" si="0"/>
        <v>4309</v>
      </c>
      <c r="K43" s="91">
        <f t="shared" si="0"/>
        <v>4705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47063</v>
      </c>
      <c r="D45" s="94">
        <f t="shared" si="1"/>
        <v>2786</v>
      </c>
      <c r="E45" s="95">
        <f t="shared" si="1"/>
        <v>554</v>
      </c>
      <c r="F45" s="95">
        <f t="shared" si="1"/>
        <v>736</v>
      </c>
      <c r="G45" s="95">
        <f t="shared" si="1"/>
        <v>1655</v>
      </c>
      <c r="H45" s="95">
        <f t="shared" si="1"/>
        <v>1632</v>
      </c>
      <c r="I45" s="95">
        <f t="shared" si="1"/>
        <v>1749</v>
      </c>
      <c r="J45" s="95">
        <f t="shared" si="1"/>
        <v>4309</v>
      </c>
      <c r="K45" s="96">
        <f t="shared" si="1"/>
        <v>4705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80"/>
      <c r="B49" s="108"/>
      <c r="C49" s="108"/>
      <c r="D49" s="108"/>
      <c r="E49" s="108"/>
      <c r="F49" s="108"/>
      <c r="G49" s="108"/>
      <c r="H49" s="108"/>
      <c r="I49" s="180"/>
      <c r="J49" s="180"/>
      <c r="K49" s="180"/>
      <c r="L49" s="180"/>
      <c r="M49" s="180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611819</v>
      </c>
      <c r="D50" s="111">
        <f t="shared" si="2"/>
        <v>34825</v>
      </c>
      <c r="E50" s="112">
        <f t="shared" si="2"/>
        <v>6925</v>
      </c>
      <c r="F50" s="112">
        <f t="shared" si="2"/>
        <v>9200</v>
      </c>
      <c r="G50" s="112">
        <f t="shared" si="2"/>
        <v>21018.5</v>
      </c>
      <c r="H50" s="112">
        <f t="shared" si="2"/>
        <v>20726.399999999998</v>
      </c>
      <c r="I50" s="112">
        <f t="shared" si="2"/>
        <v>22212.3</v>
      </c>
      <c r="J50" s="112">
        <f t="shared" si="2"/>
        <v>55155.200000000004</v>
      </c>
      <c r="K50" s="113">
        <f t="shared" si="2"/>
        <v>60224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0"/>
      <c r="B54" s="180"/>
      <c r="C54" s="180"/>
      <c r="D54" s="180"/>
      <c r="E54" s="108"/>
      <c r="F54" s="108"/>
      <c r="G54" s="108"/>
      <c r="H54" s="180"/>
      <c r="I54" s="180"/>
      <c r="J54" s="180"/>
      <c r="K54" s="180"/>
      <c r="L54" s="180"/>
      <c r="M54" s="180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300.88799999999998</v>
      </c>
      <c r="E55" s="126">
        <f>(E45*E53)</f>
        <v>59.832000000000001</v>
      </c>
      <c r="F55" s="126">
        <f>(F45*F53)</f>
        <v>79.488</v>
      </c>
      <c r="G55" s="126">
        <f>(G45*G53)</f>
        <v>178.74</v>
      </c>
      <c r="H55" s="126">
        <f t="shared" ref="H55" si="3">(H45*H53)</f>
        <v>176.256</v>
      </c>
      <c r="I55" s="126">
        <f>(I45*I53)</f>
        <v>188.892</v>
      </c>
      <c r="J55" s="126">
        <f>(J45*J53)</f>
        <v>465.37200000000001</v>
      </c>
      <c r="K55" s="127">
        <f>(K45*K53)</f>
        <v>508.14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0"/>
      <c r="B56" s="180"/>
      <c r="C56" s="180"/>
      <c r="D56" s="180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65189</v>
      </c>
      <c r="C57" s="188"/>
      <c r="D57" s="131" t="s">
        <v>67</v>
      </c>
      <c r="E57" s="189">
        <v>45195</v>
      </c>
      <c r="F57" s="189"/>
      <c r="G57" s="189"/>
      <c r="H57" s="189"/>
      <c r="I57" s="190" t="s">
        <v>112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419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65231</v>
      </c>
      <c r="J58" s="186"/>
      <c r="K58" s="186"/>
      <c r="L58" s="186"/>
      <c r="M58" s="186"/>
      <c r="N58" s="186"/>
    </row>
    <row r="59" spans="1:14" ht="15" thickBot="1" x14ac:dyDescent="0.35">
      <c r="A59" s="180"/>
      <c r="B59" s="132"/>
      <c r="C59" s="132"/>
      <c r="D59" s="131"/>
      <c r="E59" s="202" t="s">
        <v>70</v>
      </c>
      <c r="F59" s="202"/>
      <c r="G59" s="202"/>
      <c r="H59" s="202"/>
      <c r="I59" s="186">
        <v>65231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64770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0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842105.4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65231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1957.6080000000002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0"/>
      <c r="B64" s="133"/>
      <c r="C64" s="133"/>
      <c r="D64" s="131"/>
      <c r="E64" s="202" t="s">
        <v>78</v>
      </c>
      <c r="F64" s="202"/>
      <c r="G64" s="202"/>
      <c r="H64" s="202"/>
      <c r="I64" s="186">
        <v>60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844063.00800000003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0"/>
      <c r="B66" s="133"/>
      <c r="C66" s="133"/>
      <c r="D66" s="180"/>
      <c r="E66" s="199" t="s">
        <v>81</v>
      </c>
      <c r="F66" s="199"/>
      <c r="G66" s="199"/>
      <c r="H66" s="199"/>
      <c r="I66" s="200">
        <v>52923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13.031696896711441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0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65231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361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45195</v>
      </c>
      <c r="B72" s="208"/>
      <c r="C72" s="208"/>
      <c r="D72" s="180"/>
      <c r="E72" s="199" t="s">
        <v>90</v>
      </c>
      <c r="F72" s="199"/>
      <c r="G72" s="199"/>
      <c r="H72" s="199"/>
      <c r="I72" s="200">
        <v>-45583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0"/>
      <c r="E73" s="180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0"/>
      <c r="E74" s="199" t="s">
        <v>91</v>
      </c>
      <c r="F74" s="199"/>
      <c r="G74" s="199"/>
      <c r="H74" s="199"/>
      <c r="I74" s="200">
        <f>(I66+I67+I68+I69+I70+I72+I75+I71)</f>
        <v>72631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0"/>
      <c r="E75" s="199" t="s">
        <v>92</v>
      </c>
      <c r="F75" s="199"/>
      <c r="G75" s="199"/>
      <c r="H75" s="199"/>
      <c r="I75" s="200">
        <f>(I64+I65)</f>
        <v>60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0"/>
      <c r="E76" s="180"/>
      <c r="F76" s="139"/>
      <c r="G76" s="178"/>
      <c r="H76" s="178"/>
      <c r="I76" s="179"/>
      <c r="J76" s="179"/>
      <c r="K76" s="179"/>
      <c r="L76" s="179"/>
      <c r="M76" s="179"/>
      <c r="N76" s="142"/>
    </row>
    <row r="77" spans="1:14" x14ac:dyDescent="0.3">
      <c r="A77" s="205" t="s">
        <v>112</v>
      </c>
      <c r="B77" s="205"/>
      <c r="C77" s="205"/>
      <c r="D77" s="180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51300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105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21339</v>
      </c>
      <c r="J80" s="186"/>
      <c r="K80" s="186"/>
      <c r="L80" s="186"/>
      <c r="M80" s="186"/>
      <c r="N80" s="186"/>
    </row>
    <row r="81" spans="1:14" x14ac:dyDescent="0.3">
      <c r="A81" s="180"/>
      <c r="B81" s="180"/>
      <c r="C81" s="180"/>
      <c r="D81" s="146"/>
      <c r="E81" s="202" t="s">
        <v>97</v>
      </c>
      <c r="F81" s="202"/>
      <c r="G81" s="202"/>
      <c r="H81" s="202"/>
      <c r="I81" s="186">
        <v>256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419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76"/>
      <c r="F84" s="176"/>
      <c r="G84" s="176"/>
      <c r="H84" s="176"/>
      <c r="I84" s="177"/>
      <c r="J84" s="177"/>
      <c r="K84" s="177"/>
      <c r="L84" s="177"/>
      <c r="M84" s="177"/>
      <c r="N84" s="177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73419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76"/>
      <c r="F86" s="176"/>
      <c r="G86" s="176"/>
      <c r="H86" s="176"/>
      <c r="I86" s="177"/>
      <c r="J86" s="177"/>
      <c r="K86" s="177"/>
      <c r="L86" s="177"/>
      <c r="M86" s="177"/>
      <c r="N86" s="177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788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28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137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21456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2949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3822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2706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9622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1746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3017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2415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1641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1956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515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240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1095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96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53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238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253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129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278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173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167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276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161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872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317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233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654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78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164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816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250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470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4742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46957</v>
      </c>
      <c r="D43" s="89">
        <f t="shared" si="0"/>
        <v>2786</v>
      </c>
      <c r="E43" s="90">
        <f t="shared" si="0"/>
        <v>550</v>
      </c>
      <c r="F43" s="90">
        <f t="shared" si="0"/>
        <v>755</v>
      </c>
      <c r="G43" s="90">
        <f t="shared" si="0"/>
        <v>1688</v>
      </c>
      <c r="H43" s="90">
        <f t="shared" si="0"/>
        <v>1641</v>
      </c>
      <c r="I43" s="90">
        <f t="shared" si="0"/>
        <v>1749</v>
      </c>
      <c r="J43" s="90">
        <f t="shared" si="0"/>
        <v>4371</v>
      </c>
      <c r="K43" s="91">
        <f t="shared" si="0"/>
        <v>4742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46957</v>
      </c>
      <c r="D45" s="94">
        <f t="shared" si="1"/>
        <v>2786</v>
      </c>
      <c r="E45" s="95">
        <f t="shared" si="1"/>
        <v>550</v>
      </c>
      <c r="F45" s="95">
        <f t="shared" si="1"/>
        <v>755</v>
      </c>
      <c r="G45" s="95">
        <f t="shared" si="1"/>
        <v>1688</v>
      </c>
      <c r="H45" s="95">
        <f t="shared" si="1"/>
        <v>1641</v>
      </c>
      <c r="I45" s="95">
        <f t="shared" si="1"/>
        <v>1749</v>
      </c>
      <c r="J45" s="95">
        <f t="shared" si="1"/>
        <v>4371</v>
      </c>
      <c r="K45" s="96">
        <f t="shared" si="1"/>
        <v>4742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80"/>
      <c r="B49" s="108"/>
      <c r="C49" s="108"/>
      <c r="D49" s="108"/>
      <c r="E49" s="108"/>
      <c r="F49" s="108"/>
      <c r="G49" s="108"/>
      <c r="H49" s="108"/>
      <c r="I49" s="180"/>
      <c r="J49" s="180"/>
      <c r="K49" s="180"/>
      <c r="L49" s="180"/>
      <c r="M49" s="180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610441</v>
      </c>
      <c r="D50" s="111">
        <f t="shared" si="2"/>
        <v>34825</v>
      </c>
      <c r="E50" s="112">
        <f t="shared" si="2"/>
        <v>6875</v>
      </c>
      <c r="F50" s="112">
        <f t="shared" si="2"/>
        <v>9437.5</v>
      </c>
      <c r="G50" s="112">
        <f t="shared" si="2"/>
        <v>21437.599999999999</v>
      </c>
      <c r="H50" s="112">
        <f t="shared" si="2"/>
        <v>20840.699999999997</v>
      </c>
      <c r="I50" s="112">
        <f t="shared" si="2"/>
        <v>22212.3</v>
      </c>
      <c r="J50" s="112">
        <f t="shared" si="2"/>
        <v>55948.800000000003</v>
      </c>
      <c r="K50" s="113">
        <f t="shared" si="2"/>
        <v>60697.600000000006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0"/>
      <c r="B54" s="180"/>
      <c r="C54" s="180"/>
      <c r="D54" s="180"/>
      <c r="E54" s="108"/>
      <c r="F54" s="108"/>
      <c r="G54" s="108"/>
      <c r="H54" s="180"/>
      <c r="I54" s="180"/>
      <c r="J54" s="180"/>
      <c r="K54" s="180"/>
      <c r="L54" s="180"/>
      <c r="M54" s="180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300.88799999999998</v>
      </c>
      <c r="E55" s="126">
        <f>(E45*E53)</f>
        <v>59.4</v>
      </c>
      <c r="F55" s="126">
        <f>(F45*F53)</f>
        <v>81.539999999999992</v>
      </c>
      <c r="G55" s="126">
        <f>(G45*G53)</f>
        <v>182.304</v>
      </c>
      <c r="H55" s="126">
        <f t="shared" ref="H55" si="3">(H45*H53)</f>
        <v>177.22800000000001</v>
      </c>
      <c r="I55" s="126">
        <f>(I45*I53)</f>
        <v>188.892</v>
      </c>
      <c r="J55" s="126">
        <f>(J45*J53)</f>
        <v>472.06799999999998</v>
      </c>
      <c r="K55" s="127">
        <f>(K45*K53)</f>
        <v>512.13599999999997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0"/>
      <c r="B56" s="180"/>
      <c r="C56" s="180"/>
      <c r="D56" s="180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65239</v>
      </c>
      <c r="C57" s="188"/>
      <c r="D57" s="131" t="s">
        <v>67</v>
      </c>
      <c r="E57" s="189">
        <v>45196</v>
      </c>
      <c r="F57" s="189"/>
      <c r="G57" s="189"/>
      <c r="H57" s="189"/>
      <c r="I57" s="190" t="s">
        <v>114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419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65222</v>
      </c>
      <c r="J58" s="186"/>
      <c r="K58" s="186"/>
      <c r="L58" s="186"/>
      <c r="M58" s="186"/>
      <c r="N58" s="186"/>
    </row>
    <row r="59" spans="1:14" ht="15" thickBot="1" x14ac:dyDescent="0.35">
      <c r="A59" s="180"/>
      <c r="B59" s="132"/>
      <c r="C59" s="132"/>
      <c r="D59" s="131"/>
      <c r="E59" s="202" t="s">
        <v>70</v>
      </c>
      <c r="F59" s="202"/>
      <c r="G59" s="202"/>
      <c r="H59" s="202"/>
      <c r="I59" s="186">
        <v>65222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64820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0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842715.5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65222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1974.4559999999999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0"/>
      <c r="B64" s="133"/>
      <c r="C64" s="133"/>
      <c r="D64" s="131"/>
      <c r="E64" s="202" t="s">
        <v>78</v>
      </c>
      <c r="F64" s="202"/>
      <c r="G64" s="202"/>
      <c r="H64" s="202"/>
      <c r="I64" s="186">
        <v>29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844689.95600000001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0"/>
      <c r="B66" s="133"/>
      <c r="C66" s="133"/>
      <c r="D66" s="180"/>
      <c r="E66" s="199" t="s">
        <v>81</v>
      </c>
      <c r="F66" s="199"/>
      <c r="G66" s="199"/>
      <c r="H66" s="199"/>
      <c r="I66" s="200">
        <v>45583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13.031316815797593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0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65222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80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45196</v>
      </c>
      <c r="B72" s="208"/>
      <c r="C72" s="208"/>
      <c r="D72" s="180"/>
      <c r="E72" s="199" t="s">
        <v>90</v>
      </c>
      <c r="F72" s="199"/>
      <c r="G72" s="199"/>
      <c r="H72" s="199"/>
      <c r="I72" s="200">
        <v>-42741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0"/>
      <c r="E73" s="180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0"/>
      <c r="E74" s="199" t="s">
        <v>91</v>
      </c>
      <c r="F74" s="199"/>
      <c r="G74" s="199"/>
      <c r="H74" s="199"/>
      <c r="I74" s="200">
        <f>(I66+I67+I68+I69+I70+I72+I75+I71)</f>
        <v>68093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0"/>
      <c r="E75" s="199" t="s">
        <v>92</v>
      </c>
      <c r="F75" s="199"/>
      <c r="G75" s="199"/>
      <c r="H75" s="199"/>
      <c r="I75" s="200">
        <f>(I64+I65)</f>
        <v>29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0"/>
      <c r="E76" s="180"/>
      <c r="F76" s="139"/>
      <c r="G76" s="178"/>
      <c r="H76" s="178"/>
      <c r="I76" s="179"/>
      <c r="J76" s="179"/>
      <c r="K76" s="179"/>
      <c r="L76" s="179"/>
      <c r="M76" s="179"/>
      <c r="N76" s="142"/>
    </row>
    <row r="77" spans="1:14" x14ac:dyDescent="0.3">
      <c r="A77" s="205" t="s">
        <v>114</v>
      </c>
      <c r="B77" s="205"/>
      <c r="C77" s="205"/>
      <c r="D77" s="180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59305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9999</v>
      </c>
      <c r="J80" s="186"/>
      <c r="K80" s="186"/>
      <c r="L80" s="186"/>
      <c r="M80" s="186"/>
      <c r="N80" s="186"/>
    </row>
    <row r="81" spans="1:14" x14ac:dyDescent="0.3">
      <c r="A81" s="180"/>
      <c r="B81" s="180"/>
      <c r="C81" s="180"/>
      <c r="D81" s="146"/>
      <c r="E81" s="202" t="s">
        <v>97</v>
      </c>
      <c r="F81" s="202"/>
      <c r="G81" s="202"/>
      <c r="H81" s="202"/>
      <c r="I81" s="186">
        <v>80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419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76"/>
      <c r="F84" s="176"/>
      <c r="G84" s="176"/>
      <c r="H84" s="176"/>
      <c r="I84" s="177"/>
      <c r="J84" s="177"/>
      <c r="K84" s="177"/>
      <c r="L84" s="177"/>
      <c r="M84" s="177"/>
      <c r="N84" s="177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69803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76"/>
      <c r="F86" s="176"/>
      <c r="G86" s="176"/>
      <c r="H86" s="176"/>
      <c r="I86" s="177"/>
      <c r="J86" s="177"/>
      <c r="K86" s="177"/>
      <c r="L86" s="177"/>
      <c r="M86" s="177"/>
      <c r="N86" s="177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1710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0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138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1649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21515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2968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4006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2609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9904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1727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3201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2483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1649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1958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508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248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1060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99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62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228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264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126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257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177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168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273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167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863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298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229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642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131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152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830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215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443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4811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47579</v>
      </c>
      <c r="D43" s="89">
        <f t="shared" si="0"/>
        <v>2762</v>
      </c>
      <c r="E43" s="90">
        <f t="shared" si="0"/>
        <v>527</v>
      </c>
      <c r="F43" s="90">
        <f t="shared" si="0"/>
        <v>756</v>
      </c>
      <c r="G43" s="90">
        <f t="shared" si="0"/>
        <v>1693</v>
      </c>
      <c r="H43" s="90">
        <f t="shared" si="0"/>
        <v>1649</v>
      </c>
      <c r="I43" s="90">
        <f t="shared" si="0"/>
        <v>1702</v>
      </c>
      <c r="J43" s="90">
        <f t="shared" si="0"/>
        <v>4441</v>
      </c>
      <c r="K43" s="91">
        <f t="shared" si="0"/>
        <v>4811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47579</v>
      </c>
      <c r="D45" s="94">
        <f t="shared" si="1"/>
        <v>2762</v>
      </c>
      <c r="E45" s="95">
        <f t="shared" si="1"/>
        <v>527</v>
      </c>
      <c r="F45" s="95">
        <f t="shared" si="1"/>
        <v>756</v>
      </c>
      <c r="G45" s="95">
        <f t="shared" si="1"/>
        <v>1693</v>
      </c>
      <c r="H45" s="95">
        <f t="shared" si="1"/>
        <v>1649</v>
      </c>
      <c r="I45" s="95">
        <f t="shared" si="1"/>
        <v>1702</v>
      </c>
      <c r="J45" s="95">
        <f t="shared" si="1"/>
        <v>4441</v>
      </c>
      <c r="K45" s="96">
        <f t="shared" si="1"/>
        <v>4811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85"/>
      <c r="B49" s="108"/>
      <c r="C49" s="108"/>
      <c r="D49" s="108"/>
      <c r="E49" s="108"/>
      <c r="F49" s="108"/>
      <c r="G49" s="108"/>
      <c r="H49" s="108"/>
      <c r="I49" s="185"/>
      <c r="J49" s="185"/>
      <c r="K49" s="185"/>
      <c r="L49" s="185"/>
      <c r="M49" s="185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618527</v>
      </c>
      <c r="D50" s="111">
        <f t="shared" si="2"/>
        <v>34525</v>
      </c>
      <c r="E50" s="112">
        <f t="shared" si="2"/>
        <v>6587.5</v>
      </c>
      <c r="F50" s="112">
        <f t="shared" si="2"/>
        <v>9450</v>
      </c>
      <c r="G50" s="112">
        <f t="shared" si="2"/>
        <v>21501.1</v>
      </c>
      <c r="H50" s="112">
        <f t="shared" si="2"/>
        <v>20942.3</v>
      </c>
      <c r="I50" s="112">
        <f t="shared" si="2"/>
        <v>21615.399999999998</v>
      </c>
      <c r="J50" s="112">
        <f t="shared" si="2"/>
        <v>56844.800000000003</v>
      </c>
      <c r="K50" s="113">
        <f t="shared" si="2"/>
        <v>61580.800000000003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5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5"/>
      <c r="B54" s="185"/>
      <c r="C54" s="185"/>
      <c r="D54" s="185"/>
      <c r="E54" s="108"/>
      <c r="F54" s="108"/>
      <c r="G54" s="108"/>
      <c r="H54" s="185"/>
      <c r="I54" s="185"/>
      <c r="J54" s="185"/>
      <c r="K54" s="185"/>
      <c r="L54" s="185"/>
      <c r="M54" s="185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298.29599999999999</v>
      </c>
      <c r="E55" s="126">
        <f>(E45*E53)</f>
        <v>56.915999999999997</v>
      </c>
      <c r="F55" s="126">
        <f>(F45*F53)</f>
        <v>81.647999999999996</v>
      </c>
      <c r="G55" s="126">
        <f>(G45*G53)</f>
        <v>182.84399999999999</v>
      </c>
      <c r="H55" s="126">
        <f t="shared" ref="H55" si="3">(H45*H53)</f>
        <v>178.09199999999998</v>
      </c>
      <c r="I55" s="126">
        <f>(I45*I53)</f>
        <v>183.816</v>
      </c>
      <c r="J55" s="126">
        <f>(J45*J53)</f>
        <v>479.62799999999999</v>
      </c>
      <c r="K55" s="127">
        <f>(K45*K53)</f>
        <v>519.58799999999997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5"/>
      <c r="B56" s="185"/>
      <c r="C56" s="185"/>
      <c r="D56" s="185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65920</v>
      </c>
      <c r="C57" s="188"/>
      <c r="D57" s="131" t="s">
        <v>67</v>
      </c>
      <c r="E57" s="189">
        <v>45197</v>
      </c>
      <c r="F57" s="189"/>
      <c r="G57" s="189"/>
      <c r="H57" s="189"/>
      <c r="I57" s="190" t="s">
        <v>116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431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65931</v>
      </c>
      <c r="J58" s="186"/>
      <c r="K58" s="186"/>
      <c r="L58" s="186"/>
      <c r="M58" s="186"/>
      <c r="N58" s="186"/>
    </row>
    <row r="59" spans="1:14" ht="15" thickBot="1" x14ac:dyDescent="0.35">
      <c r="A59" s="185"/>
      <c r="B59" s="132"/>
      <c r="C59" s="132"/>
      <c r="D59" s="131"/>
      <c r="E59" s="202" t="s">
        <v>70</v>
      </c>
      <c r="F59" s="202"/>
      <c r="G59" s="202"/>
      <c r="H59" s="202"/>
      <c r="I59" s="186">
        <v>65931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65489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5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851573.90000000014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65931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1980.828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5"/>
      <c r="B64" s="133"/>
      <c r="C64" s="133"/>
      <c r="D64" s="131"/>
      <c r="E64" s="202" t="s">
        <v>78</v>
      </c>
      <c r="F64" s="202"/>
      <c r="G64" s="202"/>
      <c r="H64" s="202"/>
      <c r="I64" s="186">
        <v>49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853554.72800000012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5"/>
      <c r="B66" s="133"/>
      <c r="C66" s="133"/>
      <c r="D66" s="185"/>
      <c r="E66" s="199" t="s">
        <v>81</v>
      </c>
      <c r="F66" s="199"/>
      <c r="G66" s="199"/>
      <c r="H66" s="199"/>
      <c r="I66" s="200">
        <v>42741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13.033558735054743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5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65931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168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45197</v>
      </c>
      <c r="B72" s="208"/>
      <c r="C72" s="208"/>
      <c r="D72" s="185"/>
      <c r="E72" s="199" t="s">
        <v>90</v>
      </c>
      <c r="F72" s="199"/>
      <c r="G72" s="199"/>
      <c r="H72" s="199"/>
      <c r="I72" s="200">
        <v>-40271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5"/>
      <c r="E73" s="185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5"/>
      <c r="E74" s="199" t="s">
        <v>91</v>
      </c>
      <c r="F74" s="199"/>
      <c r="G74" s="199"/>
      <c r="H74" s="199"/>
      <c r="I74" s="200">
        <f>(I66+I67+I68+I69+I70+I72+I75+I71)</f>
        <v>68450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5"/>
      <c r="E75" s="199" t="s">
        <v>92</v>
      </c>
      <c r="F75" s="199"/>
      <c r="G75" s="199"/>
      <c r="H75" s="199"/>
      <c r="I75" s="200">
        <f>(I64+I65)</f>
        <v>49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5"/>
      <c r="E76" s="185"/>
      <c r="F76" s="139"/>
      <c r="G76" s="182"/>
      <c r="H76" s="182"/>
      <c r="I76" s="183"/>
      <c r="J76" s="183"/>
      <c r="K76" s="183"/>
      <c r="L76" s="183"/>
      <c r="M76" s="183"/>
      <c r="N76" s="142"/>
    </row>
    <row r="77" spans="1:14" x14ac:dyDescent="0.3">
      <c r="A77" s="205" t="s">
        <v>116</v>
      </c>
      <c r="B77" s="205"/>
      <c r="C77" s="205"/>
      <c r="D77" s="185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68295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168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0</v>
      </c>
      <c r="J80" s="186"/>
      <c r="K80" s="186"/>
      <c r="L80" s="186"/>
      <c r="M80" s="186"/>
      <c r="N80" s="186"/>
    </row>
    <row r="81" spans="1:14" x14ac:dyDescent="0.3">
      <c r="A81" s="185"/>
      <c r="B81" s="185"/>
      <c r="C81" s="185"/>
      <c r="D81" s="146"/>
      <c r="E81" s="202" t="s">
        <v>97</v>
      </c>
      <c r="F81" s="202"/>
      <c r="G81" s="202"/>
      <c r="H81" s="202"/>
      <c r="I81" s="186">
        <v>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431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84"/>
      <c r="F84" s="184"/>
      <c r="G84" s="184"/>
      <c r="H84" s="184"/>
      <c r="I84" s="181"/>
      <c r="J84" s="181"/>
      <c r="K84" s="181"/>
      <c r="L84" s="181"/>
      <c r="M84" s="181"/>
      <c r="N84" s="181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68894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84"/>
      <c r="F86" s="184"/>
      <c r="G86" s="184"/>
      <c r="H86" s="184"/>
      <c r="I86" s="181"/>
      <c r="J86" s="181"/>
      <c r="K86" s="181"/>
      <c r="L86" s="181"/>
      <c r="M86" s="181"/>
      <c r="N86" s="181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444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28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139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1659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21476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3026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3919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2697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9875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1775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3230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2350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1594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1951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516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258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1125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96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73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228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256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129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277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171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176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277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159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839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318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214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627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121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159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748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224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478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4830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47657</v>
      </c>
      <c r="D43" s="89">
        <f t="shared" si="0"/>
        <v>2824</v>
      </c>
      <c r="E43" s="90">
        <f t="shared" si="0"/>
        <v>532</v>
      </c>
      <c r="F43" s="90">
        <f t="shared" si="0"/>
        <v>774</v>
      </c>
      <c r="G43" s="90">
        <f t="shared" si="0"/>
        <v>1587</v>
      </c>
      <c r="H43" s="90">
        <f t="shared" si="0"/>
        <v>1594</v>
      </c>
      <c r="I43" s="90">
        <f t="shared" si="0"/>
        <v>1752</v>
      </c>
      <c r="J43" s="90">
        <f t="shared" si="0"/>
        <v>4301</v>
      </c>
      <c r="K43" s="91">
        <f t="shared" si="0"/>
        <v>4830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47657</v>
      </c>
      <c r="D45" s="94">
        <f t="shared" si="1"/>
        <v>2824</v>
      </c>
      <c r="E45" s="95">
        <f t="shared" si="1"/>
        <v>532</v>
      </c>
      <c r="F45" s="95">
        <f t="shared" si="1"/>
        <v>774</v>
      </c>
      <c r="G45" s="95">
        <f t="shared" si="1"/>
        <v>1587</v>
      </c>
      <c r="H45" s="95">
        <f t="shared" si="1"/>
        <v>1594</v>
      </c>
      <c r="I45" s="95">
        <f t="shared" si="1"/>
        <v>1752</v>
      </c>
      <c r="J45" s="95">
        <f t="shared" si="1"/>
        <v>4301</v>
      </c>
      <c r="K45" s="96">
        <f t="shared" si="1"/>
        <v>4830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85"/>
      <c r="B49" s="108"/>
      <c r="C49" s="108"/>
      <c r="D49" s="108"/>
      <c r="E49" s="108"/>
      <c r="F49" s="108"/>
      <c r="G49" s="108"/>
      <c r="H49" s="108"/>
      <c r="I49" s="185"/>
      <c r="J49" s="185"/>
      <c r="K49" s="185"/>
      <c r="L49" s="185"/>
      <c r="M49" s="185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619541</v>
      </c>
      <c r="D50" s="111">
        <f t="shared" si="2"/>
        <v>35300</v>
      </c>
      <c r="E50" s="112">
        <f t="shared" si="2"/>
        <v>6650</v>
      </c>
      <c r="F50" s="112">
        <f t="shared" si="2"/>
        <v>9675</v>
      </c>
      <c r="G50" s="112">
        <f t="shared" si="2"/>
        <v>20154.899999999998</v>
      </c>
      <c r="H50" s="112">
        <f t="shared" si="2"/>
        <v>20243.8</v>
      </c>
      <c r="I50" s="112">
        <f t="shared" si="2"/>
        <v>22250.399999999998</v>
      </c>
      <c r="J50" s="112">
        <f t="shared" si="2"/>
        <v>55052.800000000003</v>
      </c>
      <c r="K50" s="113">
        <f t="shared" si="2"/>
        <v>61824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5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5"/>
      <c r="B54" s="185"/>
      <c r="C54" s="185"/>
      <c r="D54" s="185"/>
      <c r="E54" s="108"/>
      <c r="F54" s="108"/>
      <c r="G54" s="108"/>
      <c r="H54" s="185"/>
      <c r="I54" s="185"/>
      <c r="J54" s="185"/>
      <c r="K54" s="185"/>
      <c r="L54" s="185"/>
      <c r="M54" s="185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304.99200000000002</v>
      </c>
      <c r="E55" s="126">
        <f>(E45*E53)</f>
        <v>57.455999999999996</v>
      </c>
      <c r="F55" s="126">
        <f>(F45*F53)</f>
        <v>83.591999999999999</v>
      </c>
      <c r="G55" s="126">
        <f>(G45*G53)</f>
        <v>171.39599999999999</v>
      </c>
      <c r="H55" s="126">
        <f t="shared" ref="H55" si="3">(H45*H53)</f>
        <v>172.15199999999999</v>
      </c>
      <c r="I55" s="126">
        <f>(I45*I53)</f>
        <v>189.21600000000001</v>
      </c>
      <c r="J55" s="126">
        <f>(J45*J53)</f>
        <v>464.50799999999998</v>
      </c>
      <c r="K55" s="127">
        <f>(K45*K53)</f>
        <v>521.64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5"/>
      <c r="B56" s="185"/>
      <c r="C56" s="185"/>
      <c r="D56" s="185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65851</v>
      </c>
      <c r="C57" s="188"/>
      <c r="D57" s="131" t="s">
        <v>67</v>
      </c>
      <c r="E57" s="189">
        <v>45198</v>
      </c>
      <c r="F57" s="189"/>
      <c r="G57" s="189"/>
      <c r="H57" s="189"/>
      <c r="I57" s="190" t="s">
        <v>104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300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65874</v>
      </c>
      <c r="J58" s="186"/>
      <c r="K58" s="186"/>
      <c r="L58" s="186"/>
      <c r="M58" s="186"/>
      <c r="N58" s="186"/>
    </row>
    <row r="59" spans="1:14" ht="15" thickBot="1" x14ac:dyDescent="0.35">
      <c r="A59" s="185"/>
      <c r="B59" s="132"/>
      <c r="C59" s="132"/>
      <c r="D59" s="131"/>
      <c r="E59" s="202" t="s">
        <v>70</v>
      </c>
      <c r="F59" s="202"/>
      <c r="G59" s="202"/>
      <c r="H59" s="202"/>
      <c r="I59" s="186">
        <v>65874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65551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5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850691.90000000014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65874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1964.9519999999998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5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852656.85200000019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5"/>
      <c r="B66" s="133"/>
      <c r="C66" s="133"/>
      <c r="D66" s="185"/>
      <c r="E66" s="199" t="s">
        <v>81</v>
      </c>
      <c r="F66" s="199"/>
      <c r="G66" s="199"/>
      <c r="H66" s="199"/>
      <c r="I66" s="200">
        <v>40271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13.007533859132586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5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65874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200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45198</v>
      </c>
      <c r="B72" s="208"/>
      <c r="C72" s="208"/>
      <c r="D72" s="185"/>
      <c r="E72" s="199" t="s">
        <v>90</v>
      </c>
      <c r="F72" s="199"/>
      <c r="G72" s="199"/>
      <c r="H72" s="199"/>
      <c r="I72" s="200">
        <v>-52190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5"/>
      <c r="E73" s="185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5"/>
      <c r="E74" s="199" t="s">
        <v>91</v>
      </c>
      <c r="F74" s="199"/>
      <c r="G74" s="199"/>
      <c r="H74" s="199"/>
      <c r="I74" s="200">
        <f>(I66+I67+I68+I69+I70+I72+I75+I71)</f>
        <v>53955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5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5"/>
      <c r="E76" s="185"/>
      <c r="F76" s="139"/>
      <c r="G76" s="182"/>
      <c r="H76" s="182"/>
      <c r="I76" s="183"/>
      <c r="J76" s="183"/>
      <c r="K76" s="183"/>
      <c r="L76" s="183"/>
      <c r="M76" s="183"/>
      <c r="N76" s="142"/>
    </row>
    <row r="77" spans="1:14" x14ac:dyDescent="0.3">
      <c r="A77" s="205" t="s">
        <v>104</v>
      </c>
      <c r="B77" s="205"/>
      <c r="C77" s="205"/>
      <c r="D77" s="185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31200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23150</v>
      </c>
      <c r="J80" s="186"/>
      <c r="K80" s="186"/>
      <c r="L80" s="186"/>
      <c r="M80" s="186"/>
      <c r="N80" s="186"/>
    </row>
    <row r="81" spans="1:14" x14ac:dyDescent="0.3">
      <c r="A81" s="185"/>
      <c r="B81" s="185"/>
      <c r="C81" s="185"/>
      <c r="D81" s="146"/>
      <c r="E81" s="202" t="s">
        <v>97</v>
      </c>
      <c r="F81" s="202"/>
      <c r="G81" s="202"/>
      <c r="H81" s="202"/>
      <c r="I81" s="186">
        <v>200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300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84"/>
      <c r="F84" s="184"/>
      <c r="G84" s="184"/>
      <c r="H84" s="184"/>
      <c r="I84" s="181"/>
      <c r="J84" s="181"/>
      <c r="K84" s="181"/>
      <c r="L84" s="181"/>
      <c r="M84" s="181"/>
      <c r="N84" s="181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54850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84"/>
      <c r="F86" s="184"/>
      <c r="G86" s="184"/>
      <c r="H86" s="184"/>
      <c r="I86" s="181"/>
      <c r="J86" s="181"/>
      <c r="K86" s="181"/>
      <c r="L86" s="181"/>
      <c r="M86" s="181"/>
      <c r="N86" s="181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895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5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107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21544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3104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4074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2474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9681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1727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3347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2335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1529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1983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435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245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1085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127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67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235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225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154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303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195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191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239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170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816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277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248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636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88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159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795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269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1478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480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4189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47590</v>
      </c>
      <c r="D43" s="89">
        <f t="shared" si="0"/>
        <v>2902</v>
      </c>
      <c r="E43" s="90">
        <f t="shared" si="0"/>
        <v>525</v>
      </c>
      <c r="F43" s="90">
        <f t="shared" si="0"/>
        <v>680</v>
      </c>
      <c r="G43" s="90">
        <f t="shared" si="0"/>
        <v>1611</v>
      </c>
      <c r="H43" s="90">
        <f t="shared" si="0"/>
        <v>1529</v>
      </c>
      <c r="I43" s="90">
        <f t="shared" si="0"/>
        <v>3199</v>
      </c>
      <c r="J43" s="90">
        <f t="shared" si="0"/>
        <v>4318</v>
      </c>
      <c r="K43" s="91">
        <f t="shared" si="0"/>
        <v>4189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47590</v>
      </c>
      <c r="D45" s="94">
        <f t="shared" si="1"/>
        <v>2902</v>
      </c>
      <c r="E45" s="95">
        <f t="shared" si="1"/>
        <v>525</v>
      </c>
      <c r="F45" s="95">
        <f t="shared" si="1"/>
        <v>680</v>
      </c>
      <c r="G45" s="95">
        <f t="shared" si="1"/>
        <v>1611</v>
      </c>
      <c r="H45" s="95">
        <f t="shared" si="1"/>
        <v>1529</v>
      </c>
      <c r="I45" s="95">
        <f t="shared" si="1"/>
        <v>3199</v>
      </c>
      <c r="J45" s="95">
        <f t="shared" si="1"/>
        <v>4318</v>
      </c>
      <c r="K45" s="96">
        <f t="shared" si="1"/>
        <v>4189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07"/>
      <c r="B49" s="108"/>
      <c r="C49" s="108"/>
      <c r="D49" s="108"/>
      <c r="E49" s="108"/>
      <c r="F49" s="108"/>
      <c r="G49" s="108"/>
      <c r="H49" s="108"/>
      <c r="I49" s="107"/>
      <c r="J49" s="107"/>
      <c r="K49" s="107"/>
      <c r="L49" s="107"/>
      <c r="M49" s="107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618670</v>
      </c>
      <c r="D50" s="111">
        <f t="shared" si="2"/>
        <v>36275</v>
      </c>
      <c r="E50" s="112">
        <f t="shared" si="2"/>
        <v>6562.5</v>
      </c>
      <c r="F50" s="112">
        <f t="shared" si="2"/>
        <v>8500</v>
      </c>
      <c r="G50" s="112">
        <f t="shared" si="2"/>
        <v>20459.699999999997</v>
      </c>
      <c r="H50" s="112">
        <f t="shared" si="2"/>
        <v>19418.3</v>
      </c>
      <c r="I50" s="112">
        <f t="shared" si="2"/>
        <v>40627.299999999996</v>
      </c>
      <c r="J50" s="112">
        <f t="shared" si="2"/>
        <v>55270.400000000001</v>
      </c>
      <c r="K50" s="113">
        <f t="shared" si="2"/>
        <v>53619.200000000004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07"/>
      <c r="B54" s="107"/>
      <c r="C54" s="107"/>
      <c r="D54" s="107"/>
      <c r="E54" s="108"/>
      <c r="F54" s="108"/>
      <c r="G54" s="108"/>
      <c r="H54" s="107"/>
      <c r="I54" s="107"/>
      <c r="J54" s="107"/>
      <c r="K54" s="107"/>
      <c r="L54" s="107"/>
      <c r="M54" s="107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313.416</v>
      </c>
      <c r="E55" s="126">
        <f>(E45*E53)</f>
        <v>56.7</v>
      </c>
      <c r="F55" s="126">
        <f>(F45*F53)</f>
        <v>73.44</v>
      </c>
      <c r="G55" s="126">
        <f>(G45*G53)</f>
        <v>173.988</v>
      </c>
      <c r="H55" s="126">
        <f t="shared" ref="H55" si="3">(H45*H53)</f>
        <v>165.13200000000001</v>
      </c>
      <c r="I55" s="126">
        <f>(I45*I53)</f>
        <v>345.49200000000002</v>
      </c>
      <c r="J55" s="126">
        <f>(J45*J53)</f>
        <v>466.34399999999999</v>
      </c>
      <c r="K55" s="127">
        <f>(K45*K53)</f>
        <v>452.41199999999998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07"/>
      <c r="B56" s="107"/>
      <c r="C56" s="107"/>
      <c r="D56" s="107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66543</v>
      </c>
      <c r="C57" s="188"/>
      <c r="D57" s="131" t="s">
        <v>67</v>
      </c>
      <c r="E57" s="189">
        <v>45172</v>
      </c>
      <c r="F57" s="189"/>
      <c r="G57" s="189"/>
      <c r="H57" s="189"/>
      <c r="I57" s="190" t="s">
        <v>108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312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66544</v>
      </c>
      <c r="J58" s="186"/>
      <c r="K58" s="186"/>
      <c r="L58" s="186"/>
      <c r="M58" s="186"/>
      <c r="N58" s="186"/>
    </row>
    <row r="59" spans="1:14" ht="15" thickBot="1" x14ac:dyDescent="0.35">
      <c r="A59" s="107"/>
      <c r="B59" s="132"/>
      <c r="C59" s="132"/>
      <c r="D59" s="131"/>
      <c r="E59" s="202" t="s">
        <v>70</v>
      </c>
      <c r="F59" s="202"/>
      <c r="G59" s="202"/>
      <c r="H59" s="202"/>
      <c r="I59" s="186">
        <v>66544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66231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07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859402.4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66544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2046.924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07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861449.32400000002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07"/>
      <c r="B66" s="133"/>
      <c r="C66" s="133"/>
      <c r="D66" s="107"/>
      <c r="E66" s="199" t="s">
        <v>81</v>
      </c>
      <c r="F66" s="199"/>
      <c r="G66" s="199"/>
      <c r="H66" s="199"/>
      <c r="I66" s="200">
        <v>42126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13.006738898703025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07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66544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405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45172</v>
      </c>
      <c r="B72" s="208"/>
      <c r="C72" s="208"/>
      <c r="D72" s="107"/>
      <c r="E72" s="199" t="s">
        <v>90</v>
      </c>
      <c r="F72" s="199"/>
      <c r="G72" s="199"/>
      <c r="H72" s="199"/>
      <c r="I72" s="200">
        <v>-42368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07"/>
      <c r="E73" s="107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07"/>
      <c r="E74" s="199" t="s">
        <v>91</v>
      </c>
      <c r="F74" s="199"/>
      <c r="G74" s="199"/>
      <c r="H74" s="199"/>
      <c r="I74" s="200">
        <f>(I66+I67+I68+I69+I70+I72+I75+I71)</f>
        <v>66302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07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07"/>
      <c r="E76" s="107"/>
      <c r="F76" s="139"/>
      <c r="G76" s="140"/>
      <c r="H76" s="140"/>
      <c r="I76" s="141"/>
      <c r="J76" s="141"/>
      <c r="K76" s="141"/>
      <c r="L76" s="141"/>
      <c r="M76" s="141"/>
      <c r="N76" s="142"/>
    </row>
    <row r="77" spans="1:14" x14ac:dyDescent="0.3">
      <c r="A77" s="205" t="s">
        <v>108</v>
      </c>
      <c r="B77" s="205"/>
      <c r="C77" s="205"/>
      <c r="D77" s="107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44000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205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22353</v>
      </c>
      <c r="J80" s="186"/>
      <c r="K80" s="186"/>
      <c r="L80" s="186"/>
      <c r="M80" s="186"/>
      <c r="N80" s="186"/>
    </row>
    <row r="81" spans="1:14" x14ac:dyDescent="0.3">
      <c r="A81" s="107"/>
      <c r="B81" s="107"/>
      <c r="C81" s="107"/>
      <c r="D81" s="146"/>
      <c r="E81" s="202" t="s">
        <v>97</v>
      </c>
      <c r="F81" s="202"/>
      <c r="G81" s="202"/>
      <c r="H81" s="202"/>
      <c r="I81" s="186">
        <v>200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312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7"/>
      <c r="F84" s="147"/>
      <c r="G84" s="147"/>
      <c r="H84" s="147"/>
      <c r="I84" s="148"/>
      <c r="J84" s="148"/>
      <c r="K84" s="148"/>
      <c r="L84" s="148"/>
      <c r="M84" s="148"/>
      <c r="N84" s="148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67070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7"/>
      <c r="F86" s="147"/>
      <c r="G86" s="147"/>
      <c r="H86" s="147"/>
      <c r="I86" s="148"/>
      <c r="J86" s="148"/>
      <c r="K86" s="148"/>
      <c r="L86" s="148"/>
      <c r="M86" s="148"/>
      <c r="N86" s="148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768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  <pageSetup paperSize="0" orientation="portrait" horizontalDpi="0" verticalDpi="0" copie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topLeftCell="A41" workbookViewId="0">
      <selection activeCell="P48" sqref="P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140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1659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21379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2978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3929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2697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9952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1727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3269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2409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1646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1905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501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254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1045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97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74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220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250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125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277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169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178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268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164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881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313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242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633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143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849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169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493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4728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47590</v>
      </c>
      <c r="D43" s="89">
        <f t="shared" si="0"/>
        <v>2627</v>
      </c>
      <c r="E43" s="90">
        <f t="shared" si="0"/>
        <v>555</v>
      </c>
      <c r="F43" s="90">
        <f t="shared" si="0"/>
        <v>755</v>
      </c>
      <c r="G43" s="90">
        <f t="shared" si="0"/>
        <v>1730</v>
      </c>
      <c r="H43" s="90">
        <f t="shared" si="0"/>
        <v>1646</v>
      </c>
      <c r="I43" s="90">
        <f t="shared" si="0"/>
        <v>1678</v>
      </c>
      <c r="J43" s="90">
        <f t="shared" si="0"/>
        <v>4314</v>
      </c>
      <c r="K43" s="91">
        <f t="shared" si="0"/>
        <v>4728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47590</v>
      </c>
      <c r="D45" s="94">
        <f t="shared" si="1"/>
        <v>2627</v>
      </c>
      <c r="E45" s="95">
        <f t="shared" si="1"/>
        <v>555</v>
      </c>
      <c r="F45" s="95">
        <f t="shared" si="1"/>
        <v>755</v>
      </c>
      <c r="G45" s="95">
        <f t="shared" si="1"/>
        <v>1730</v>
      </c>
      <c r="H45" s="95">
        <f t="shared" si="1"/>
        <v>1646</v>
      </c>
      <c r="I45" s="95">
        <f t="shared" si="1"/>
        <v>1678</v>
      </c>
      <c r="J45" s="95">
        <f t="shared" si="1"/>
        <v>4314</v>
      </c>
      <c r="K45" s="96">
        <f t="shared" si="1"/>
        <v>4728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85"/>
      <c r="B49" s="108"/>
      <c r="C49" s="108"/>
      <c r="D49" s="108"/>
      <c r="E49" s="108"/>
      <c r="F49" s="108"/>
      <c r="G49" s="108"/>
      <c r="H49" s="108"/>
      <c r="I49" s="185"/>
      <c r="J49" s="185"/>
      <c r="K49" s="185"/>
      <c r="L49" s="185"/>
      <c r="M49" s="185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618670</v>
      </c>
      <c r="D50" s="111">
        <f t="shared" si="2"/>
        <v>32837.5</v>
      </c>
      <c r="E50" s="112">
        <f t="shared" si="2"/>
        <v>6937.5</v>
      </c>
      <c r="F50" s="112">
        <f t="shared" si="2"/>
        <v>9437.5</v>
      </c>
      <c r="G50" s="112">
        <f t="shared" si="2"/>
        <v>21971</v>
      </c>
      <c r="H50" s="112">
        <f t="shared" si="2"/>
        <v>20904.199999999997</v>
      </c>
      <c r="I50" s="112">
        <f t="shared" si="2"/>
        <v>21310.6</v>
      </c>
      <c r="J50" s="112">
        <f t="shared" si="2"/>
        <v>55219.200000000004</v>
      </c>
      <c r="K50" s="113">
        <f t="shared" si="2"/>
        <v>60518.400000000001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5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5"/>
      <c r="B54" s="185"/>
      <c r="C54" s="185"/>
      <c r="D54" s="185"/>
      <c r="E54" s="108"/>
      <c r="F54" s="108"/>
      <c r="G54" s="108"/>
      <c r="H54" s="185"/>
      <c r="I54" s="185"/>
      <c r="J54" s="185"/>
      <c r="K54" s="185"/>
      <c r="L54" s="185"/>
      <c r="M54" s="185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283.71600000000001</v>
      </c>
      <c r="E55" s="126">
        <f>(E45*E53)</f>
        <v>59.94</v>
      </c>
      <c r="F55" s="126">
        <f>(F45*F53)</f>
        <v>81.539999999999992</v>
      </c>
      <c r="G55" s="126">
        <f>(G45*G53)</f>
        <v>186.84</v>
      </c>
      <c r="H55" s="126">
        <f t="shared" ref="H55" si="3">(H45*H53)</f>
        <v>177.768</v>
      </c>
      <c r="I55" s="126">
        <f>(I45*I53)</f>
        <v>181.22399999999999</v>
      </c>
      <c r="J55" s="126">
        <f>(J45*J53)</f>
        <v>465.91199999999998</v>
      </c>
      <c r="K55" s="127">
        <f>(K45*K53)</f>
        <v>510.62399999999997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5"/>
      <c r="B56" s="185"/>
      <c r="C56" s="185"/>
      <c r="D56" s="185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65623</v>
      </c>
      <c r="C57" s="188"/>
      <c r="D57" s="131" t="s">
        <v>67</v>
      </c>
      <c r="E57" s="189">
        <v>45199</v>
      </c>
      <c r="F57" s="189"/>
      <c r="G57" s="189"/>
      <c r="H57" s="189"/>
      <c r="I57" s="190" t="s">
        <v>106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419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65622</v>
      </c>
      <c r="J58" s="186"/>
      <c r="K58" s="186"/>
      <c r="L58" s="186"/>
      <c r="M58" s="186"/>
      <c r="N58" s="186"/>
    </row>
    <row r="59" spans="1:14" ht="15" thickBot="1" x14ac:dyDescent="0.35">
      <c r="A59" s="185"/>
      <c r="B59" s="132"/>
      <c r="C59" s="132"/>
      <c r="D59" s="131"/>
      <c r="E59" s="202" t="s">
        <v>70</v>
      </c>
      <c r="F59" s="202"/>
      <c r="G59" s="202"/>
      <c r="H59" s="202"/>
      <c r="I59" s="186">
        <v>65622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65204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5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847805.89999999991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65622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1947.5640000000001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5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849753.46399999992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5"/>
      <c r="B66" s="133"/>
      <c r="C66" s="133"/>
      <c r="D66" s="185"/>
      <c r="E66" s="199" t="s">
        <v>81</v>
      </c>
      <c r="F66" s="199"/>
      <c r="G66" s="199"/>
      <c r="H66" s="199"/>
      <c r="I66" s="200">
        <v>52190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13.03222906570149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5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65622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200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45199</v>
      </c>
      <c r="B72" s="208"/>
      <c r="C72" s="208"/>
      <c r="D72" s="185"/>
      <c r="E72" s="199" t="s">
        <v>90</v>
      </c>
      <c r="F72" s="199"/>
      <c r="G72" s="199"/>
      <c r="H72" s="199"/>
      <c r="I72" s="200">
        <v>-40769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5"/>
      <c r="E73" s="185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5"/>
      <c r="E74" s="199" t="s">
        <v>91</v>
      </c>
      <c r="F74" s="199"/>
      <c r="G74" s="199"/>
      <c r="H74" s="199"/>
      <c r="I74" s="200">
        <f>(I66+I67+I68+I69+I70+I72+I75+I71)</f>
        <v>77043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5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5"/>
      <c r="E76" s="185"/>
      <c r="F76" s="139"/>
      <c r="G76" s="182"/>
      <c r="H76" s="182"/>
      <c r="I76" s="183"/>
      <c r="J76" s="183"/>
      <c r="K76" s="183"/>
      <c r="L76" s="183"/>
      <c r="M76" s="183"/>
      <c r="N76" s="142"/>
    </row>
    <row r="77" spans="1:14" x14ac:dyDescent="0.3">
      <c r="A77" s="205" t="s">
        <v>106</v>
      </c>
      <c r="B77" s="205"/>
      <c r="C77" s="205"/>
      <c r="D77" s="185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54355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23114</v>
      </c>
      <c r="J80" s="186"/>
      <c r="K80" s="186"/>
      <c r="L80" s="186"/>
      <c r="M80" s="186"/>
      <c r="N80" s="186"/>
    </row>
    <row r="81" spans="1:14" x14ac:dyDescent="0.3">
      <c r="A81" s="185"/>
      <c r="B81" s="185"/>
      <c r="C81" s="185"/>
      <c r="D81" s="146"/>
      <c r="E81" s="202" t="s">
        <v>97</v>
      </c>
      <c r="F81" s="202"/>
      <c r="G81" s="202"/>
      <c r="H81" s="202"/>
      <c r="I81" s="186">
        <v>200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419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84"/>
      <c r="F84" s="184"/>
      <c r="G84" s="184"/>
      <c r="H84" s="184"/>
      <c r="I84" s="181"/>
      <c r="J84" s="181"/>
      <c r="K84" s="181"/>
      <c r="L84" s="181"/>
      <c r="M84" s="181"/>
      <c r="N84" s="181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78088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84"/>
      <c r="F86" s="184"/>
      <c r="G86" s="184"/>
      <c r="H86" s="184"/>
      <c r="I86" s="181"/>
      <c r="J86" s="181"/>
      <c r="K86" s="181"/>
      <c r="L86" s="181"/>
      <c r="M86" s="181"/>
      <c r="N86" s="181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1045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workbookViewId="0">
      <selection sqref="A1:XFD1048576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/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/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/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/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/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/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/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/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/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/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/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/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/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/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/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/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/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/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/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/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/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/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/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/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/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/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/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/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/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/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0</v>
      </c>
      <c r="D43" s="89">
        <f t="shared" si="0"/>
        <v>0</v>
      </c>
      <c r="E43" s="90">
        <f t="shared" si="0"/>
        <v>0</v>
      </c>
      <c r="F43" s="90">
        <f t="shared" si="0"/>
        <v>0</v>
      </c>
      <c r="G43" s="90">
        <f t="shared" si="0"/>
        <v>0</v>
      </c>
      <c r="H43" s="90">
        <f t="shared" si="0"/>
        <v>0</v>
      </c>
      <c r="I43" s="90">
        <f t="shared" si="0"/>
        <v>0</v>
      </c>
      <c r="J43" s="90">
        <f t="shared" si="0"/>
        <v>0</v>
      </c>
      <c r="K43" s="91">
        <f t="shared" si="0"/>
        <v>0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0</v>
      </c>
      <c r="D45" s="94">
        <f t="shared" si="1"/>
        <v>0</v>
      </c>
      <c r="E45" s="95">
        <f t="shared" si="1"/>
        <v>0</v>
      </c>
      <c r="F45" s="95">
        <f t="shared" si="1"/>
        <v>0</v>
      </c>
      <c r="G45" s="95">
        <f t="shared" si="1"/>
        <v>0</v>
      </c>
      <c r="H45" s="95">
        <f t="shared" si="1"/>
        <v>0</v>
      </c>
      <c r="I45" s="95">
        <f t="shared" si="1"/>
        <v>0</v>
      </c>
      <c r="J45" s="95">
        <f t="shared" si="1"/>
        <v>0</v>
      </c>
      <c r="K45" s="96">
        <f t="shared" si="1"/>
        <v>0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12.4</v>
      </c>
      <c r="D48" s="171">
        <v>11.8</v>
      </c>
      <c r="E48" s="172">
        <v>11.8</v>
      </c>
      <c r="F48" s="172">
        <v>11.8</v>
      </c>
      <c r="G48" s="172">
        <v>12</v>
      </c>
      <c r="H48" s="172">
        <v>12</v>
      </c>
      <c r="I48" s="173">
        <v>12</v>
      </c>
      <c r="J48" s="173">
        <v>12.2</v>
      </c>
      <c r="K48" s="173">
        <v>12.2</v>
      </c>
      <c r="L48" s="174">
        <v>0</v>
      </c>
      <c r="M48" s="175">
        <v>0</v>
      </c>
      <c r="N48" s="104"/>
    </row>
    <row r="49" spans="1:14" ht="15" thickBot="1" x14ac:dyDescent="0.35">
      <c r="A49" s="185"/>
      <c r="B49" s="108"/>
      <c r="C49" s="108"/>
      <c r="D49" s="108"/>
      <c r="E49" s="108"/>
      <c r="F49" s="108"/>
      <c r="G49" s="108"/>
      <c r="H49" s="108"/>
      <c r="I49" s="185"/>
      <c r="J49" s="185"/>
      <c r="K49" s="185"/>
      <c r="L49" s="185"/>
      <c r="M49" s="185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0</v>
      </c>
      <c r="D50" s="111">
        <f t="shared" si="2"/>
        <v>0</v>
      </c>
      <c r="E50" s="112">
        <f t="shared" si="2"/>
        <v>0</v>
      </c>
      <c r="F50" s="112">
        <f t="shared" si="2"/>
        <v>0</v>
      </c>
      <c r="G50" s="112">
        <f t="shared" si="2"/>
        <v>0</v>
      </c>
      <c r="H50" s="112">
        <f t="shared" si="2"/>
        <v>0</v>
      </c>
      <c r="I50" s="112">
        <f t="shared" si="2"/>
        <v>0</v>
      </c>
      <c r="J50" s="112">
        <f t="shared" si="2"/>
        <v>0</v>
      </c>
      <c r="K50" s="113">
        <f t="shared" si="2"/>
        <v>0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5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5"/>
      <c r="B54" s="185"/>
      <c r="C54" s="185"/>
      <c r="D54" s="185"/>
      <c r="E54" s="108"/>
      <c r="F54" s="108"/>
      <c r="G54" s="108"/>
      <c r="H54" s="185"/>
      <c r="I54" s="185"/>
      <c r="J54" s="185"/>
      <c r="K54" s="185"/>
      <c r="L54" s="185"/>
      <c r="M54" s="185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0</v>
      </c>
      <c r="E55" s="126">
        <f>(E45*E53)</f>
        <v>0</v>
      </c>
      <c r="F55" s="126">
        <f>(F45*F53)</f>
        <v>0</v>
      </c>
      <c r="G55" s="126">
        <f>(G45*G53)</f>
        <v>0</v>
      </c>
      <c r="H55" s="126">
        <f t="shared" ref="H55" si="3">(H45*H53)</f>
        <v>0</v>
      </c>
      <c r="I55" s="126">
        <f>(I45*I53)</f>
        <v>0</v>
      </c>
      <c r="J55" s="126">
        <f>(J45*J53)</f>
        <v>0</v>
      </c>
      <c r="K55" s="127">
        <f>(K45*K53)</f>
        <v>0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5"/>
      <c r="B56" s="185"/>
      <c r="C56" s="185"/>
      <c r="D56" s="185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0</v>
      </c>
      <c r="C57" s="188"/>
      <c r="D57" s="131" t="s">
        <v>67</v>
      </c>
      <c r="E57" s="189"/>
      <c r="F57" s="189"/>
      <c r="G57" s="189"/>
      <c r="H57" s="189"/>
      <c r="I57" s="190"/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0</v>
      </c>
      <c r="J58" s="186"/>
      <c r="K58" s="186"/>
      <c r="L58" s="186"/>
      <c r="M58" s="186"/>
      <c r="N58" s="186"/>
    </row>
    <row r="59" spans="1:14" ht="15" thickBot="1" x14ac:dyDescent="0.35">
      <c r="A59" s="185"/>
      <c r="B59" s="132"/>
      <c r="C59" s="132"/>
      <c r="D59" s="131"/>
      <c r="E59" s="202" t="s">
        <v>70</v>
      </c>
      <c r="F59" s="202"/>
      <c r="G59" s="202"/>
      <c r="H59" s="202"/>
      <c r="I59" s="186">
        <v>0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0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5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0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0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0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5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0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5"/>
      <c r="B66" s="133"/>
      <c r="C66" s="133"/>
      <c r="D66" s="185"/>
      <c r="E66" s="199" t="s">
        <v>81</v>
      </c>
      <c r="F66" s="199"/>
      <c r="G66" s="199"/>
      <c r="H66" s="199"/>
      <c r="I66" s="200">
        <v>0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 t="e">
        <f>(B65/B60)</f>
        <v>#DIV/0!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5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0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/>
      <c r="B72" s="208"/>
      <c r="C72" s="208"/>
      <c r="D72" s="185"/>
      <c r="E72" s="199" t="s">
        <v>90</v>
      </c>
      <c r="F72" s="199"/>
      <c r="G72" s="199"/>
      <c r="H72" s="199"/>
      <c r="I72" s="200">
        <v>0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5"/>
      <c r="E73" s="185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5"/>
      <c r="E74" s="199" t="s">
        <v>91</v>
      </c>
      <c r="F74" s="199"/>
      <c r="G74" s="199"/>
      <c r="H74" s="199"/>
      <c r="I74" s="200">
        <f>(I66+I67+I68+I69+I70+I72+I75+I71)</f>
        <v>0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5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5"/>
      <c r="E76" s="185"/>
      <c r="F76" s="139"/>
      <c r="G76" s="182"/>
      <c r="H76" s="182"/>
      <c r="I76" s="183"/>
      <c r="J76" s="183"/>
      <c r="K76" s="183"/>
      <c r="L76" s="183"/>
      <c r="M76" s="183"/>
      <c r="N76" s="142"/>
    </row>
    <row r="77" spans="1:14" x14ac:dyDescent="0.3">
      <c r="A77" s="205"/>
      <c r="B77" s="205"/>
      <c r="C77" s="205"/>
      <c r="D77" s="185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0</v>
      </c>
      <c r="J80" s="186"/>
      <c r="K80" s="186"/>
      <c r="L80" s="186"/>
      <c r="M80" s="186"/>
      <c r="N80" s="186"/>
    </row>
    <row r="81" spans="1:14" x14ac:dyDescent="0.3">
      <c r="A81" s="185"/>
      <c r="B81" s="185"/>
      <c r="C81" s="185"/>
      <c r="D81" s="146"/>
      <c r="E81" s="202" t="s">
        <v>97</v>
      </c>
      <c r="F81" s="202"/>
      <c r="G81" s="202"/>
      <c r="H81" s="202"/>
      <c r="I81" s="186">
        <v>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84"/>
      <c r="F84" s="184"/>
      <c r="G84" s="184"/>
      <c r="H84" s="184"/>
      <c r="I84" s="181"/>
      <c r="J84" s="181"/>
      <c r="K84" s="181"/>
      <c r="L84" s="181"/>
      <c r="M84" s="181"/>
      <c r="N84" s="181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0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84"/>
      <c r="F86" s="184"/>
      <c r="G86" s="184"/>
      <c r="H86" s="184"/>
      <c r="I86" s="181"/>
      <c r="J86" s="181"/>
      <c r="K86" s="181"/>
      <c r="L86" s="181"/>
      <c r="M86" s="181"/>
      <c r="N86" s="181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workbookViewId="0">
      <selection sqref="A1:XFD1048576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/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/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/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/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/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/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/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/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/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/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/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/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/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/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/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/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/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/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/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/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/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/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/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/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/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/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/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/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/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/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0</v>
      </c>
      <c r="D43" s="89">
        <f t="shared" si="0"/>
        <v>0</v>
      </c>
      <c r="E43" s="90">
        <f t="shared" si="0"/>
        <v>0</v>
      </c>
      <c r="F43" s="90">
        <f t="shared" si="0"/>
        <v>0</v>
      </c>
      <c r="G43" s="90">
        <f t="shared" si="0"/>
        <v>0</v>
      </c>
      <c r="H43" s="90">
        <f t="shared" si="0"/>
        <v>0</v>
      </c>
      <c r="I43" s="90">
        <f t="shared" si="0"/>
        <v>0</v>
      </c>
      <c r="J43" s="90">
        <f t="shared" si="0"/>
        <v>0</v>
      </c>
      <c r="K43" s="91">
        <f t="shared" si="0"/>
        <v>0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0</v>
      </c>
      <c r="D45" s="94">
        <f t="shared" si="1"/>
        <v>0</v>
      </c>
      <c r="E45" s="95">
        <f t="shared" si="1"/>
        <v>0</v>
      </c>
      <c r="F45" s="95">
        <f t="shared" si="1"/>
        <v>0</v>
      </c>
      <c r="G45" s="95">
        <f t="shared" si="1"/>
        <v>0</v>
      </c>
      <c r="H45" s="95">
        <f t="shared" si="1"/>
        <v>0</v>
      </c>
      <c r="I45" s="95">
        <f t="shared" si="1"/>
        <v>0</v>
      </c>
      <c r="J45" s="95">
        <f t="shared" si="1"/>
        <v>0</v>
      </c>
      <c r="K45" s="96">
        <f t="shared" si="1"/>
        <v>0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12.4</v>
      </c>
      <c r="D48" s="171">
        <v>11.8</v>
      </c>
      <c r="E48" s="172">
        <v>11.8</v>
      </c>
      <c r="F48" s="172">
        <v>11.8</v>
      </c>
      <c r="G48" s="172">
        <v>12</v>
      </c>
      <c r="H48" s="172">
        <v>12</v>
      </c>
      <c r="I48" s="173">
        <v>12</v>
      </c>
      <c r="J48" s="173">
        <v>12.2</v>
      </c>
      <c r="K48" s="173">
        <v>12.2</v>
      </c>
      <c r="L48" s="174">
        <v>0</v>
      </c>
      <c r="M48" s="175">
        <v>0</v>
      </c>
      <c r="N48" s="104"/>
    </row>
    <row r="49" spans="1:14" ht="15" thickBot="1" x14ac:dyDescent="0.35">
      <c r="A49" s="185"/>
      <c r="B49" s="108"/>
      <c r="C49" s="108"/>
      <c r="D49" s="108"/>
      <c r="E49" s="108"/>
      <c r="F49" s="108"/>
      <c r="G49" s="108"/>
      <c r="H49" s="108"/>
      <c r="I49" s="185"/>
      <c r="J49" s="185"/>
      <c r="K49" s="185"/>
      <c r="L49" s="185"/>
      <c r="M49" s="185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0</v>
      </c>
      <c r="D50" s="111">
        <f t="shared" si="2"/>
        <v>0</v>
      </c>
      <c r="E50" s="112">
        <f t="shared" si="2"/>
        <v>0</v>
      </c>
      <c r="F50" s="112">
        <f t="shared" si="2"/>
        <v>0</v>
      </c>
      <c r="G50" s="112">
        <f t="shared" si="2"/>
        <v>0</v>
      </c>
      <c r="H50" s="112">
        <f t="shared" si="2"/>
        <v>0</v>
      </c>
      <c r="I50" s="112">
        <f t="shared" si="2"/>
        <v>0</v>
      </c>
      <c r="J50" s="112">
        <f t="shared" si="2"/>
        <v>0</v>
      </c>
      <c r="K50" s="113">
        <f t="shared" si="2"/>
        <v>0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5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5"/>
      <c r="B54" s="185"/>
      <c r="C54" s="185"/>
      <c r="D54" s="185"/>
      <c r="E54" s="108"/>
      <c r="F54" s="108"/>
      <c r="G54" s="108"/>
      <c r="H54" s="185"/>
      <c r="I54" s="185"/>
      <c r="J54" s="185"/>
      <c r="K54" s="185"/>
      <c r="L54" s="185"/>
      <c r="M54" s="185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0</v>
      </c>
      <c r="E55" s="126">
        <f>(E45*E53)</f>
        <v>0</v>
      </c>
      <c r="F55" s="126">
        <f>(F45*F53)</f>
        <v>0</v>
      </c>
      <c r="G55" s="126">
        <f>(G45*G53)</f>
        <v>0</v>
      </c>
      <c r="H55" s="126">
        <f t="shared" ref="H55" si="3">(H45*H53)</f>
        <v>0</v>
      </c>
      <c r="I55" s="126">
        <f>(I45*I53)</f>
        <v>0</v>
      </c>
      <c r="J55" s="126">
        <f>(J45*J53)</f>
        <v>0</v>
      </c>
      <c r="K55" s="127">
        <f>(K45*K53)</f>
        <v>0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5"/>
      <c r="B56" s="185"/>
      <c r="C56" s="185"/>
      <c r="D56" s="185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0</v>
      </c>
      <c r="C57" s="188"/>
      <c r="D57" s="131" t="s">
        <v>67</v>
      </c>
      <c r="E57" s="189"/>
      <c r="F57" s="189"/>
      <c r="G57" s="189"/>
      <c r="H57" s="189"/>
      <c r="I57" s="190"/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0</v>
      </c>
      <c r="J58" s="186"/>
      <c r="K58" s="186"/>
      <c r="L58" s="186"/>
      <c r="M58" s="186"/>
      <c r="N58" s="186"/>
    </row>
    <row r="59" spans="1:14" ht="15" thickBot="1" x14ac:dyDescent="0.35">
      <c r="A59" s="185"/>
      <c r="B59" s="132"/>
      <c r="C59" s="132"/>
      <c r="D59" s="131"/>
      <c r="E59" s="202" t="s">
        <v>70</v>
      </c>
      <c r="F59" s="202"/>
      <c r="G59" s="202"/>
      <c r="H59" s="202"/>
      <c r="I59" s="186">
        <v>0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0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5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0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0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0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5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0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5"/>
      <c r="B66" s="133"/>
      <c r="C66" s="133"/>
      <c r="D66" s="185"/>
      <c r="E66" s="199" t="s">
        <v>81</v>
      </c>
      <c r="F66" s="199"/>
      <c r="G66" s="199"/>
      <c r="H66" s="199"/>
      <c r="I66" s="200">
        <v>0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 t="e">
        <f>(B65/B60)</f>
        <v>#DIV/0!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5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0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/>
      <c r="B72" s="208"/>
      <c r="C72" s="208"/>
      <c r="D72" s="185"/>
      <c r="E72" s="199" t="s">
        <v>90</v>
      </c>
      <c r="F72" s="199"/>
      <c r="G72" s="199"/>
      <c r="H72" s="199"/>
      <c r="I72" s="200">
        <v>0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5"/>
      <c r="E73" s="185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5"/>
      <c r="E74" s="199" t="s">
        <v>91</v>
      </c>
      <c r="F74" s="199"/>
      <c r="G74" s="199"/>
      <c r="H74" s="199"/>
      <c r="I74" s="200">
        <f>(I66+I67+I68+I69+I70+I72+I75+I71)</f>
        <v>0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5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5"/>
      <c r="E76" s="185"/>
      <c r="F76" s="139"/>
      <c r="G76" s="182"/>
      <c r="H76" s="182"/>
      <c r="I76" s="183"/>
      <c r="J76" s="183"/>
      <c r="K76" s="183"/>
      <c r="L76" s="183"/>
      <c r="M76" s="183"/>
      <c r="N76" s="142"/>
    </row>
    <row r="77" spans="1:14" x14ac:dyDescent="0.3">
      <c r="A77" s="205"/>
      <c r="B77" s="205"/>
      <c r="C77" s="205"/>
      <c r="D77" s="185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0</v>
      </c>
      <c r="J80" s="186"/>
      <c r="K80" s="186"/>
      <c r="L80" s="186"/>
      <c r="M80" s="186"/>
      <c r="N80" s="186"/>
    </row>
    <row r="81" spans="1:14" x14ac:dyDescent="0.3">
      <c r="A81" s="185"/>
      <c r="B81" s="185"/>
      <c r="C81" s="185"/>
      <c r="D81" s="146"/>
      <c r="E81" s="202" t="s">
        <v>97</v>
      </c>
      <c r="F81" s="202"/>
      <c r="G81" s="202"/>
      <c r="H81" s="202"/>
      <c r="I81" s="186">
        <v>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84"/>
      <c r="F84" s="184"/>
      <c r="G84" s="184"/>
      <c r="H84" s="184"/>
      <c r="I84" s="181"/>
      <c r="J84" s="181"/>
      <c r="K84" s="181"/>
      <c r="L84" s="181"/>
      <c r="M84" s="181"/>
      <c r="N84" s="181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0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84"/>
      <c r="F86" s="184"/>
      <c r="G86" s="184"/>
      <c r="H86" s="184"/>
      <c r="I86" s="181"/>
      <c r="J86" s="181"/>
      <c r="K86" s="181"/>
      <c r="L86" s="181"/>
      <c r="M86" s="181"/>
      <c r="N86" s="181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workbookViewId="0">
      <selection sqref="A1:XFD1048576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/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/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/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/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/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/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/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/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/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/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/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/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/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/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/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/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/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/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/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/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/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/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/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/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/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/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/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/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/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/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0</v>
      </c>
      <c r="D43" s="89">
        <f t="shared" si="0"/>
        <v>0</v>
      </c>
      <c r="E43" s="90">
        <f t="shared" si="0"/>
        <v>0</v>
      </c>
      <c r="F43" s="90">
        <f t="shared" si="0"/>
        <v>0</v>
      </c>
      <c r="G43" s="90">
        <f t="shared" si="0"/>
        <v>0</v>
      </c>
      <c r="H43" s="90">
        <f t="shared" si="0"/>
        <v>0</v>
      </c>
      <c r="I43" s="90">
        <f t="shared" si="0"/>
        <v>0</v>
      </c>
      <c r="J43" s="90">
        <f t="shared" si="0"/>
        <v>0</v>
      </c>
      <c r="K43" s="91">
        <f t="shared" si="0"/>
        <v>0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0</v>
      </c>
      <c r="D45" s="94">
        <f t="shared" si="1"/>
        <v>0</v>
      </c>
      <c r="E45" s="95">
        <f t="shared" si="1"/>
        <v>0</v>
      </c>
      <c r="F45" s="95">
        <f t="shared" si="1"/>
        <v>0</v>
      </c>
      <c r="G45" s="95">
        <f t="shared" si="1"/>
        <v>0</v>
      </c>
      <c r="H45" s="95">
        <f t="shared" si="1"/>
        <v>0</v>
      </c>
      <c r="I45" s="95">
        <f t="shared" si="1"/>
        <v>0</v>
      </c>
      <c r="J45" s="95">
        <f t="shared" si="1"/>
        <v>0</v>
      </c>
      <c r="K45" s="96">
        <f t="shared" si="1"/>
        <v>0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12.4</v>
      </c>
      <c r="D48" s="171">
        <v>11.8</v>
      </c>
      <c r="E48" s="172">
        <v>11.8</v>
      </c>
      <c r="F48" s="172">
        <v>11.8</v>
      </c>
      <c r="G48" s="172">
        <v>12</v>
      </c>
      <c r="H48" s="172">
        <v>12</v>
      </c>
      <c r="I48" s="173">
        <v>12</v>
      </c>
      <c r="J48" s="173">
        <v>12.2</v>
      </c>
      <c r="K48" s="173">
        <v>12.2</v>
      </c>
      <c r="L48" s="174">
        <v>0</v>
      </c>
      <c r="M48" s="175">
        <v>0</v>
      </c>
      <c r="N48" s="104"/>
    </row>
    <row r="49" spans="1:14" ht="15" thickBot="1" x14ac:dyDescent="0.35">
      <c r="A49" s="185"/>
      <c r="B49" s="108"/>
      <c r="C49" s="108"/>
      <c r="D49" s="108"/>
      <c r="E49" s="108"/>
      <c r="F49" s="108"/>
      <c r="G49" s="108"/>
      <c r="H49" s="108"/>
      <c r="I49" s="185"/>
      <c r="J49" s="185"/>
      <c r="K49" s="185"/>
      <c r="L49" s="185"/>
      <c r="M49" s="185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0</v>
      </c>
      <c r="D50" s="111">
        <f t="shared" si="2"/>
        <v>0</v>
      </c>
      <c r="E50" s="112">
        <f t="shared" si="2"/>
        <v>0</v>
      </c>
      <c r="F50" s="112">
        <f t="shared" si="2"/>
        <v>0</v>
      </c>
      <c r="G50" s="112">
        <f t="shared" si="2"/>
        <v>0</v>
      </c>
      <c r="H50" s="112">
        <f t="shared" si="2"/>
        <v>0</v>
      </c>
      <c r="I50" s="112">
        <f t="shared" si="2"/>
        <v>0</v>
      </c>
      <c r="J50" s="112">
        <f t="shared" si="2"/>
        <v>0</v>
      </c>
      <c r="K50" s="113">
        <f t="shared" si="2"/>
        <v>0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5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5"/>
      <c r="B54" s="185"/>
      <c r="C54" s="185"/>
      <c r="D54" s="185"/>
      <c r="E54" s="108"/>
      <c r="F54" s="108"/>
      <c r="G54" s="108"/>
      <c r="H54" s="185"/>
      <c r="I54" s="185"/>
      <c r="J54" s="185"/>
      <c r="K54" s="185"/>
      <c r="L54" s="185"/>
      <c r="M54" s="185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0</v>
      </c>
      <c r="E55" s="126">
        <f>(E45*E53)</f>
        <v>0</v>
      </c>
      <c r="F55" s="126">
        <f>(F45*F53)</f>
        <v>0</v>
      </c>
      <c r="G55" s="126">
        <f>(G45*G53)</f>
        <v>0</v>
      </c>
      <c r="H55" s="126">
        <f t="shared" ref="H55" si="3">(H45*H53)</f>
        <v>0</v>
      </c>
      <c r="I55" s="126">
        <f>(I45*I53)</f>
        <v>0</v>
      </c>
      <c r="J55" s="126">
        <f>(J45*J53)</f>
        <v>0</v>
      </c>
      <c r="K55" s="127">
        <f>(K45*K53)</f>
        <v>0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5"/>
      <c r="B56" s="185"/>
      <c r="C56" s="185"/>
      <c r="D56" s="185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0</v>
      </c>
      <c r="C57" s="188"/>
      <c r="D57" s="131" t="s">
        <v>67</v>
      </c>
      <c r="E57" s="189"/>
      <c r="F57" s="189"/>
      <c r="G57" s="189"/>
      <c r="H57" s="189"/>
      <c r="I57" s="190"/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0</v>
      </c>
      <c r="J58" s="186"/>
      <c r="K58" s="186"/>
      <c r="L58" s="186"/>
      <c r="M58" s="186"/>
      <c r="N58" s="186"/>
    </row>
    <row r="59" spans="1:14" ht="15" thickBot="1" x14ac:dyDescent="0.35">
      <c r="A59" s="185"/>
      <c r="B59" s="132"/>
      <c r="C59" s="132"/>
      <c r="D59" s="131"/>
      <c r="E59" s="202" t="s">
        <v>70</v>
      </c>
      <c r="F59" s="202"/>
      <c r="G59" s="202"/>
      <c r="H59" s="202"/>
      <c r="I59" s="186">
        <v>0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0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5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0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0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0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5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0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5"/>
      <c r="B66" s="133"/>
      <c r="C66" s="133"/>
      <c r="D66" s="185"/>
      <c r="E66" s="199" t="s">
        <v>81</v>
      </c>
      <c r="F66" s="199"/>
      <c r="G66" s="199"/>
      <c r="H66" s="199"/>
      <c r="I66" s="200">
        <v>0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 t="e">
        <f>(B65/B60)</f>
        <v>#DIV/0!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5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0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/>
      <c r="B72" s="208"/>
      <c r="C72" s="208"/>
      <c r="D72" s="185"/>
      <c r="E72" s="199" t="s">
        <v>90</v>
      </c>
      <c r="F72" s="199"/>
      <c r="G72" s="199"/>
      <c r="H72" s="199"/>
      <c r="I72" s="200">
        <v>0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5"/>
      <c r="E73" s="185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5"/>
      <c r="E74" s="199" t="s">
        <v>91</v>
      </c>
      <c r="F74" s="199"/>
      <c r="G74" s="199"/>
      <c r="H74" s="199"/>
      <c r="I74" s="200">
        <f>(I66+I67+I68+I69+I70+I72+I75+I71)</f>
        <v>0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5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5"/>
      <c r="E76" s="185"/>
      <c r="F76" s="139"/>
      <c r="G76" s="182"/>
      <c r="H76" s="182"/>
      <c r="I76" s="183"/>
      <c r="J76" s="183"/>
      <c r="K76" s="183"/>
      <c r="L76" s="183"/>
      <c r="M76" s="183"/>
      <c r="N76" s="142"/>
    </row>
    <row r="77" spans="1:14" x14ac:dyDescent="0.3">
      <c r="A77" s="205"/>
      <c r="B77" s="205"/>
      <c r="C77" s="205"/>
      <c r="D77" s="185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0</v>
      </c>
      <c r="J80" s="186"/>
      <c r="K80" s="186"/>
      <c r="L80" s="186"/>
      <c r="M80" s="186"/>
      <c r="N80" s="186"/>
    </row>
    <row r="81" spans="1:14" x14ac:dyDescent="0.3">
      <c r="A81" s="185"/>
      <c r="B81" s="185"/>
      <c r="C81" s="185"/>
      <c r="D81" s="146"/>
      <c r="E81" s="202" t="s">
        <v>97</v>
      </c>
      <c r="F81" s="202"/>
      <c r="G81" s="202"/>
      <c r="H81" s="202"/>
      <c r="I81" s="186">
        <v>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84"/>
      <c r="F84" s="184"/>
      <c r="G84" s="184"/>
      <c r="H84" s="184"/>
      <c r="I84" s="181"/>
      <c r="J84" s="181"/>
      <c r="K84" s="181"/>
      <c r="L84" s="181"/>
      <c r="M84" s="181"/>
      <c r="N84" s="181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0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84"/>
      <c r="F86" s="184"/>
      <c r="G86" s="184"/>
      <c r="H86" s="184"/>
      <c r="I86" s="181"/>
      <c r="J86" s="181"/>
      <c r="K86" s="181"/>
      <c r="L86" s="181"/>
      <c r="M86" s="181"/>
      <c r="N86" s="181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workbookViewId="0">
      <selection sqref="A1:XFD1048576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/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/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/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/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/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/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/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/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/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/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/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/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/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/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/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/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/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/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/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/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/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/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/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/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/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/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/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/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/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/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0</v>
      </c>
      <c r="D43" s="89">
        <f t="shared" si="0"/>
        <v>0</v>
      </c>
      <c r="E43" s="90">
        <f t="shared" si="0"/>
        <v>0</v>
      </c>
      <c r="F43" s="90">
        <f t="shared" si="0"/>
        <v>0</v>
      </c>
      <c r="G43" s="90">
        <f t="shared" si="0"/>
        <v>0</v>
      </c>
      <c r="H43" s="90">
        <f t="shared" si="0"/>
        <v>0</v>
      </c>
      <c r="I43" s="90">
        <f t="shared" si="0"/>
        <v>0</v>
      </c>
      <c r="J43" s="90">
        <f t="shared" si="0"/>
        <v>0</v>
      </c>
      <c r="K43" s="91">
        <f t="shared" si="0"/>
        <v>0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0</v>
      </c>
      <c r="D45" s="94">
        <f t="shared" si="1"/>
        <v>0</v>
      </c>
      <c r="E45" s="95">
        <f t="shared" si="1"/>
        <v>0</v>
      </c>
      <c r="F45" s="95">
        <f t="shared" si="1"/>
        <v>0</v>
      </c>
      <c r="G45" s="95">
        <f t="shared" si="1"/>
        <v>0</v>
      </c>
      <c r="H45" s="95">
        <f t="shared" si="1"/>
        <v>0</v>
      </c>
      <c r="I45" s="95">
        <f t="shared" si="1"/>
        <v>0</v>
      </c>
      <c r="J45" s="95">
        <f t="shared" si="1"/>
        <v>0</v>
      </c>
      <c r="K45" s="96">
        <f t="shared" si="1"/>
        <v>0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12.4</v>
      </c>
      <c r="D48" s="171">
        <v>11.8</v>
      </c>
      <c r="E48" s="172">
        <v>11.8</v>
      </c>
      <c r="F48" s="172">
        <v>11.8</v>
      </c>
      <c r="G48" s="172">
        <v>12</v>
      </c>
      <c r="H48" s="172">
        <v>12</v>
      </c>
      <c r="I48" s="173">
        <v>12</v>
      </c>
      <c r="J48" s="173">
        <v>12.2</v>
      </c>
      <c r="K48" s="173">
        <v>12.2</v>
      </c>
      <c r="L48" s="174">
        <v>0</v>
      </c>
      <c r="M48" s="175">
        <v>0</v>
      </c>
      <c r="N48" s="104"/>
    </row>
    <row r="49" spans="1:14" ht="15" thickBot="1" x14ac:dyDescent="0.35">
      <c r="A49" s="185"/>
      <c r="B49" s="108"/>
      <c r="C49" s="108"/>
      <c r="D49" s="108"/>
      <c r="E49" s="108"/>
      <c r="F49" s="108"/>
      <c r="G49" s="108"/>
      <c r="H49" s="108"/>
      <c r="I49" s="185"/>
      <c r="J49" s="185"/>
      <c r="K49" s="185"/>
      <c r="L49" s="185"/>
      <c r="M49" s="185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0</v>
      </c>
      <c r="D50" s="111">
        <f t="shared" si="2"/>
        <v>0</v>
      </c>
      <c r="E50" s="112">
        <f t="shared" si="2"/>
        <v>0</v>
      </c>
      <c r="F50" s="112">
        <f t="shared" si="2"/>
        <v>0</v>
      </c>
      <c r="G50" s="112">
        <f t="shared" si="2"/>
        <v>0</v>
      </c>
      <c r="H50" s="112">
        <f t="shared" si="2"/>
        <v>0</v>
      </c>
      <c r="I50" s="112">
        <f t="shared" si="2"/>
        <v>0</v>
      </c>
      <c r="J50" s="112">
        <f t="shared" si="2"/>
        <v>0</v>
      </c>
      <c r="K50" s="113">
        <f t="shared" si="2"/>
        <v>0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85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85"/>
      <c r="B54" s="185"/>
      <c r="C54" s="185"/>
      <c r="D54" s="185"/>
      <c r="E54" s="108"/>
      <c r="F54" s="108"/>
      <c r="G54" s="108"/>
      <c r="H54" s="185"/>
      <c r="I54" s="185"/>
      <c r="J54" s="185"/>
      <c r="K54" s="185"/>
      <c r="L54" s="185"/>
      <c r="M54" s="185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0</v>
      </c>
      <c r="E55" s="126">
        <f>(E45*E53)</f>
        <v>0</v>
      </c>
      <c r="F55" s="126">
        <f>(F45*F53)</f>
        <v>0</v>
      </c>
      <c r="G55" s="126">
        <f>(G45*G53)</f>
        <v>0</v>
      </c>
      <c r="H55" s="126">
        <f t="shared" ref="H55" si="3">(H45*H53)</f>
        <v>0</v>
      </c>
      <c r="I55" s="126">
        <f>(I45*I53)</f>
        <v>0</v>
      </c>
      <c r="J55" s="126">
        <f>(J45*J53)</f>
        <v>0</v>
      </c>
      <c r="K55" s="127">
        <f>(K45*K53)</f>
        <v>0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85"/>
      <c r="B56" s="185"/>
      <c r="C56" s="185"/>
      <c r="D56" s="185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0</v>
      </c>
      <c r="C57" s="188"/>
      <c r="D57" s="131" t="s">
        <v>67</v>
      </c>
      <c r="E57" s="189"/>
      <c r="F57" s="189"/>
      <c r="G57" s="189"/>
      <c r="H57" s="189"/>
      <c r="I57" s="190"/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0</v>
      </c>
      <c r="J58" s="186"/>
      <c r="K58" s="186"/>
      <c r="L58" s="186"/>
      <c r="M58" s="186"/>
      <c r="N58" s="186"/>
    </row>
    <row r="59" spans="1:14" ht="15" thickBot="1" x14ac:dyDescent="0.35">
      <c r="A59" s="185"/>
      <c r="B59" s="132"/>
      <c r="C59" s="132"/>
      <c r="D59" s="131"/>
      <c r="E59" s="202" t="s">
        <v>70</v>
      </c>
      <c r="F59" s="202"/>
      <c r="G59" s="202"/>
      <c r="H59" s="202"/>
      <c r="I59" s="186">
        <v>0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0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85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0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0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0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85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0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85"/>
      <c r="B66" s="133"/>
      <c r="C66" s="133"/>
      <c r="D66" s="185"/>
      <c r="E66" s="199" t="s">
        <v>81</v>
      </c>
      <c r="F66" s="199"/>
      <c r="G66" s="199"/>
      <c r="H66" s="199"/>
      <c r="I66" s="200">
        <v>0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 t="e">
        <f>(B65/B60)</f>
        <v>#DIV/0!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85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0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/>
      <c r="B72" s="208"/>
      <c r="C72" s="208"/>
      <c r="D72" s="185"/>
      <c r="E72" s="199" t="s">
        <v>90</v>
      </c>
      <c r="F72" s="199"/>
      <c r="G72" s="199"/>
      <c r="H72" s="199"/>
      <c r="I72" s="200">
        <v>0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85"/>
      <c r="E73" s="185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85"/>
      <c r="E74" s="199" t="s">
        <v>91</v>
      </c>
      <c r="F74" s="199"/>
      <c r="G74" s="199"/>
      <c r="H74" s="199"/>
      <c r="I74" s="200">
        <f>(I66+I67+I68+I69+I70+I72+I75+I71)</f>
        <v>0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85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85"/>
      <c r="E76" s="185"/>
      <c r="F76" s="139"/>
      <c r="G76" s="182"/>
      <c r="H76" s="182"/>
      <c r="I76" s="183"/>
      <c r="J76" s="183"/>
      <c r="K76" s="183"/>
      <c r="L76" s="183"/>
      <c r="M76" s="183"/>
      <c r="N76" s="142"/>
    </row>
    <row r="77" spans="1:14" x14ac:dyDescent="0.3">
      <c r="A77" s="205"/>
      <c r="B77" s="205"/>
      <c r="C77" s="205"/>
      <c r="D77" s="185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0</v>
      </c>
      <c r="J80" s="186"/>
      <c r="K80" s="186"/>
      <c r="L80" s="186"/>
      <c r="M80" s="186"/>
      <c r="N80" s="186"/>
    </row>
    <row r="81" spans="1:14" x14ac:dyDescent="0.3">
      <c r="A81" s="185"/>
      <c r="B81" s="185"/>
      <c r="C81" s="185"/>
      <c r="D81" s="146"/>
      <c r="E81" s="202" t="s">
        <v>97</v>
      </c>
      <c r="F81" s="202"/>
      <c r="G81" s="202"/>
      <c r="H81" s="202"/>
      <c r="I81" s="186">
        <v>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84"/>
      <c r="F84" s="184"/>
      <c r="G84" s="184"/>
      <c r="H84" s="184"/>
      <c r="I84" s="181"/>
      <c r="J84" s="181"/>
      <c r="K84" s="181"/>
      <c r="L84" s="181"/>
      <c r="M84" s="181"/>
      <c r="N84" s="181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0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84"/>
      <c r="F86" s="184"/>
      <c r="G86" s="184"/>
      <c r="H86" s="184"/>
      <c r="I86" s="181"/>
      <c r="J86" s="181"/>
      <c r="K86" s="181"/>
      <c r="L86" s="181"/>
      <c r="M86" s="181"/>
      <c r="N86" s="181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27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109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1688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21156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3046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4074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2454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10040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1707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3104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2374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1484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1930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439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245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1123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123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62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264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224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145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302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199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183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241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157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813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276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261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630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163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811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261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1497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439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3986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47269</v>
      </c>
      <c r="D43" s="89">
        <f t="shared" si="0"/>
        <v>2763</v>
      </c>
      <c r="E43" s="90">
        <f t="shared" si="0"/>
        <v>537</v>
      </c>
      <c r="F43" s="90">
        <f t="shared" si="0"/>
        <v>684</v>
      </c>
      <c r="G43" s="90">
        <f t="shared" si="0"/>
        <v>1624</v>
      </c>
      <c r="H43" s="90">
        <f t="shared" si="0"/>
        <v>1484</v>
      </c>
      <c r="I43" s="90">
        <f t="shared" si="0"/>
        <v>3250</v>
      </c>
      <c r="J43" s="90">
        <f t="shared" si="0"/>
        <v>4304</v>
      </c>
      <c r="K43" s="91">
        <f t="shared" si="0"/>
        <v>3986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47269</v>
      </c>
      <c r="D45" s="94">
        <f t="shared" si="1"/>
        <v>2763</v>
      </c>
      <c r="E45" s="95">
        <f t="shared" si="1"/>
        <v>537</v>
      </c>
      <c r="F45" s="95">
        <f t="shared" si="1"/>
        <v>684</v>
      </c>
      <c r="G45" s="95">
        <f t="shared" si="1"/>
        <v>1624</v>
      </c>
      <c r="H45" s="95">
        <f t="shared" si="1"/>
        <v>1484</v>
      </c>
      <c r="I45" s="95">
        <f t="shared" si="1"/>
        <v>3250</v>
      </c>
      <c r="J45" s="95">
        <f t="shared" si="1"/>
        <v>4304</v>
      </c>
      <c r="K45" s="96">
        <f t="shared" si="1"/>
        <v>3986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43"/>
      <c r="B49" s="108"/>
      <c r="C49" s="108"/>
      <c r="D49" s="108"/>
      <c r="E49" s="108"/>
      <c r="F49" s="108"/>
      <c r="G49" s="108"/>
      <c r="H49" s="108"/>
      <c r="I49" s="143"/>
      <c r="J49" s="143"/>
      <c r="K49" s="143"/>
      <c r="L49" s="143"/>
      <c r="M49" s="14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614497</v>
      </c>
      <c r="D50" s="111">
        <f t="shared" si="2"/>
        <v>34537.5</v>
      </c>
      <c r="E50" s="112">
        <f t="shared" si="2"/>
        <v>6712.5</v>
      </c>
      <c r="F50" s="112">
        <f t="shared" si="2"/>
        <v>8550</v>
      </c>
      <c r="G50" s="112">
        <f t="shared" si="2"/>
        <v>20624.8</v>
      </c>
      <c r="H50" s="112">
        <f t="shared" si="2"/>
        <v>18846.8</v>
      </c>
      <c r="I50" s="112">
        <f t="shared" si="2"/>
        <v>41275</v>
      </c>
      <c r="J50" s="112">
        <f t="shared" si="2"/>
        <v>55091.200000000004</v>
      </c>
      <c r="K50" s="113">
        <f t="shared" si="2"/>
        <v>51020.800000000003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43"/>
      <c r="B54" s="143"/>
      <c r="C54" s="143"/>
      <c r="D54" s="143"/>
      <c r="E54" s="108"/>
      <c r="F54" s="108"/>
      <c r="G54" s="108"/>
      <c r="H54" s="143"/>
      <c r="I54" s="143"/>
      <c r="J54" s="143"/>
      <c r="K54" s="143"/>
      <c r="L54" s="143"/>
      <c r="M54" s="14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298.404</v>
      </c>
      <c r="E55" s="126">
        <f>(E45*E53)</f>
        <v>57.996000000000002</v>
      </c>
      <c r="F55" s="126">
        <f>(F45*F53)</f>
        <v>73.872</v>
      </c>
      <c r="G55" s="126">
        <f>(G45*G53)</f>
        <v>175.392</v>
      </c>
      <c r="H55" s="126">
        <f t="shared" ref="H55" si="3">(H45*H53)</f>
        <v>160.27199999999999</v>
      </c>
      <c r="I55" s="126">
        <f>(I45*I53)</f>
        <v>351</v>
      </c>
      <c r="J55" s="126">
        <f>(J45*J53)</f>
        <v>464.83199999999999</v>
      </c>
      <c r="K55" s="127">
        <f>(K45*K53)</f>
        <v>430.488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43"/>
      <c r="B56" s="143"/>
      <c r="C56" s="143"/>
      <c r="D56" s="14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65901</v>
      </c>
      <c r="C57" s="188"/>
      <c r="D57" s="131" t="s">
        <v>67</v>
      </c>
      <c r="E57" s="189">
        <v>45173</v>
      </c>
      <c r="F57" s="189"/>
      <c r="G57" s="189"/>
      <c r="H57" s="189"/>
      <c r="I57" s="190" t="s">
        <v>110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294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65893</v>
      </c>
      <c r="J58" s="186"/>
      <c r="K58" s="186"/>
      <c r="L58" s="186"/>
      <c r="M58" s="186"/>
      <c r="N58" s="186"/>
    </row>
    <row r="59" spans="1:14" ht="15" thickBot="1" x14ac:dyDescent="0.35">
      <c r="A59" s="143"/>
      <c r="B59" s="132"/>
      <c r="C59" s="132"/>
      <c r="D59" s="131"/>
      <c r="E59" s="202" t="s">
        <v>70</v>
      </c>
      <c r="F59" s="202"/>
      <c r="G59" s="202"/>
      <c r="H59" s="202"/>
      <c r="I59" s="186">
        <v>65893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65607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4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851155.60000000009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65893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2012.2560000000001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43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853167.85600000015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43"/>
      <c r="B66" s="133"/>
      <c r="C66" s="133"/>
      <c r="D66" s="143"/>
      <c r="E66" s="199" t="s">
        <v>81</v>
      </c>
      <c r="F66" s="199"/>
      <c r="G66" s="199"/>
      <c r="H66" s="199"/>
      <c r="I66" s="200">
        <v>42368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13.004219915557794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4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65893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260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45173</v>
      </c>
      <c r="B72" s="208"/>
      <c r="C72" s="208"/>
      <c r="D72" s="143"/>
      <c r="E72" s="199" t="s">
        <v>90</v>
      </c>
      <c r="F72" s="199"/>
      <c r="G72" s="199"/>
      <c r="H72" s="199"/>
      <c r="I72" s="200">
        <v>-45085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43"/>
      <c r="E73" s="14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43"/>
      <c r="E74" s="199" t="s">
        <v>91</v>
      </c>
      <c r="F74" s="199"/>
      <c r="G74" s="199"/>
      <c r="H74" s="199"/>
      <c r="I74" s="200">
        <f>(I66+I67+I68+I69+I70+I72+I75+I71)</f>
        <v>63176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43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43"/>
      <c r="E76" s="143"/>
      <c r="F76" s="139"/>
      <c r="G76" s="140"/>
      <c r="H76" s="140"/>
      <c r="I76" s="141"/>
      <c r="J76" s="141"/>
      <c r="K76" s="141"/>
      <c r="L76" s="141"/>
      <c r="M76" s="141"/>
      <c r="N76" s="142"/>
    </row>
    <row r="77" spans="1:14" x14ac:dyDescent="0.3">
      <c r="A77" s="205" t="s">
        <v>110</v>
      </c>
      <c r="B77" s="205"/>
      <c r="C77" s="205"/>
      <c r="D77" s="14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38500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25202</v>
      </c>
      <c r="J80" s="186"/>
      <c r="K80" s="186"/>
      <c r="L80" s="186"/>
      <c r="M80" s="186"/>
      <c r="N80" s="186"/>
    </row>
    <row r="81" spans="1:14" x14ac:dyDescent="0.3">
      <c r="A81" s="143"/>
      <c r="B81" s="143"/>
      <c r="C81" s="143"/>
      <c r="D81" s="146"/>
      <c r="E81" s="202" t="s">
        <v>97</v>
      </c>
      <c r="F81" s="202"/>
      <c r="G81" s="202"/>
      <c r="H81" s="202"/>
      <c r="I81" s="186">
        <v>260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294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7"/>
      <c r="F84" s="147"/>
      <c r="G84" s="147"/>
      <c r="H84" s="147"/>
      <c r="I84" s="148"/>
      <c r="J84" s="148"/>
      <c r="K84" s="148"/>
      <c r="L84" s="148"/>
      <c r="M84" s="148"/>
      <c r="N84" s="148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64256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7"/>
      <c r="F86" s="147"/>
      <c r="G86" s="147"/>
      <c r="H86" s="147"/>
      <c r="I86" s="148"/>
      <c r="J86" s="148"/>
      <c r="K86" s="148"/>
      <c r="L86" s="148"/>
      <c r="M86" s="148"/>
      <c r="N86" s="148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1080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1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111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1630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21107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3046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3977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2446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10117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1727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3308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2360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1481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1990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438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241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1112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115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73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260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209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151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293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190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193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245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169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821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278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126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662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68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159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790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249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1444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512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4019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47358</v>
      </c>
      <c r="D43" s="89">
        <f t="shared" si="0"/>
        <v>2886</v>
      </c>
      <c r="E43" s="90">
        <f t="shared" si="0"/>
        <v>404</v>
      </c>
      <c r="F43" s="90">
        <f t="shared" si="0"/>
        <v>679</v>
      </c>
      <c r="G43" s="90">
        <f t="shared" si="0"/>
        <v>1611</v>
      </c>
      <c r="H43" s="90">
        <f t="shared" si="0"/>
        <v>1481</v>
      </c>
      <c r="I43" s="90">
        <f t="shared" si="0"/>
        <v>3218</v>
      </c>
      <c r="J43" s="90">
        <f t="shared" si="0"/>
        <v>4350</v>
      </c>
      <c r="K43" s="91">
        <f t="shared" si="0"/>
        <v>4019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47358</v>
      </c>
      <c r="D45" s="94">
        <f t="shared" si="1"/>
        <v>2886</v>
      </c>
      <c r="E45" s="95">
        <f t="shared" si="1"/>
        <v>404</v>
      </c>
      <c r="F45" s="95">
        <f t="shared" si="1"/>
        <v>679</v>
      </c>
      <c r="G45" s="95">
        <f t="shared" si="1"/>
        <v>1611</v>
      </c>
      <c r="H45" s="95">
        <f t="shared" si="1"/>
        <v>1481</v>
      </c>
      <c r="I45" s="95">
        <f t="shared" si="1"/>
        <v>3218</v>
      </c>
      <c r="J45" s="95">
        <f t="shared" si="1"/>
        <v>4350</v>
      </c>
      <c r="K45" s="96">
        <f t="shared" si="1"/>
        <v>4019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43"/>
      <c r="B49" s="108"/>
      <c r="C49" s="108"/>
      <c r="D49" s="108"/>
      <c r="E49" s="108"/>
      <c r="F49" s="108"/>
      <c r="G49" s="108"/>
      <c r="H49" s="108"/>
      <c r="I49" s="143"/>
      <c r="J49" s="143"/>
      <c r="K49" s="143"/>
      <c r="L49" s="143"/>
      <c r="M49" s="14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615654</v>
      </c>
      <c r="D50" s="111">
        <f t="shared" si="2"/>
        <v>36075</v>
      </c>
      <c r="E50" s="112">
        <f t="shared" si="2"/>
        <v>5050</v>
      </c>
      <c r="F50" s="112">
        <f t="shared" si="2"/>
        <v>8487.5</v>
      </c>
      <c r="G50" s="112">
        <f t="shared" si="2"/>
        <v>20459.699999999997</v>
      </c>
      <c r="H50" s="112">
        <f t="shared" si="2"/>
        <v>18808.7</v>
      </c>
      <c r="I50" s="112">
        <f t="shared" si="2"/>
        <v>40868.6</v>
      </c>
      <c r="J50" s="112">
        <f t="shared" si="2"/>
        <v>55680</v>
      </c>
      <c r="K50" s="113">
        <f t="shared" si="2"/>
        <v>51443.200000000004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43"/>
      <c r="B54" s="143"/>
      <c r="C54" s="143"/>
      <c r="D54" s="143"/>
      <c r="E54" s="108"/>
      <c r="F54" s="108"/>
      <c r="G54" s="108"/>
      <c r="H54" s="143"/>
      <c r="I54" s="143"/>
      <c r="J54" s="143"/>
      <c r="K54" s="143"/>
      <c r="L54" s="143"/>
      <c r="M54" s="14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311.68799999999999</v>
      </c>
      <c r="E55" s="126">
        <f>(E45*E53)</f>
        <v>43.631999999999998</v>
      </c>
      <c r="F55" s="126">
        <f>(F45*F53)</f>
        <v>73.331999999999994</v>
      </c>
      <c r="G55" s="126">
        <f>(G45*G53)</f>
        <v>173.988</v>
      </c>
      <c r="H55" s="126">
        <f t="shared" ref="H55" si="3">(H45*H53)</f>
        <v>159.94800000000001</v>
      </c>
      <c r="I55" s="126">
        <f>(I45*I53)</f>
        <v>347.54399999999998</v>
      </c>
      <c r="J55" s="126">
        <f>(J45*J53)</f>
        <v>469.8</v>
      </c>
      <c r="K55" s="127">
        <f>(K45*K53)</f>
        <v>434.05200000000002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43"/>
      <c r="B56" s="143"/>
      <c r="C56" s="143"/>
      <c r="D56" s="14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66006</v>
      </c>
      <c r="C57" s="188"/>
      <c r="D57" s="131" t="s">
        <v>67</v>
      </c>
      <c r="E57" s="189">
        <v>45174</v>
      </c>
      <c r="F57" s="189"/>
      <c r="G57" s="189"/>
      <c r="H57" s="189"/>
      <c r="I57" s="190" t="s">
        <v>112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307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66011</v>
      </c>
      <c r="J58" s="186"/>
      <c r="K58" s="186"/>
      <c r="L58" s="186"/>
      <c r="M58" s="186"/>
      <c r="N58" s="186"/>
    </row>
    <row r="59" spans="1:14" ht="15" thickBot="1" x14ac:dyDescent="0.35">
      <c r="A59" s="143"/>
      <c r="B59" s="132"/>
      <c r="C59" s="132"/>
      <c r="D59" s="131"/>
      <c r="E59" s="202" t="s">
        <v>70</v>
      </c>
      <c r="F59" s="202"/>
      <c r="G59" s="202"/>
      <c r="H59" s="202"/>
      <c r="I59" s="186">
        <v>66011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65699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4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852526.69999999984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66011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2013.9839999999999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43"/>
      <c r="B64" s="133"/>
      <c r="C64" s="133"/>
      <c r="D64" s="131"/>
      <c r="E64" s="202" t="s">
        <v>78</v>
      </c>
      <c r="F64" s="202"/>
      <c r="G64" s="202"/>
      <c r="H64" s="202"/>
      <c r="I64" s="186">
        <v>37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854540.68399999989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43"/>
      <c r="B66" s="133"/>
      <c r="C66" s="133"/>
      <c r="D66" s="143"/>
      <c r="E66" s="199" t="s">
        <v>81</v>
      </c>
      <c r="F66" s="199"/>
      <c r="G66" s="199"/>
      <c r="H66" s="199"/>
      <c r="I66" s="200">
        <v>45085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13.006905493234294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4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66011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200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45174</v>
      </c>
      <c r="B72" s="208"/>
      <c r="C72" s="208"/>
      <c r="D72" s="143"/>
      <c r="E72" s="199" t="s">
        <v>90</v>
      </c>
      <c r="F72" s="199"/>
      <c r="G72" s="199"/>
      <c r="H72" s="199"/>
      <c r="I72" s="200">
        <v>-43787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43"/>
      <c r="E73" s="14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43"/>
      <c r="E74" s="199" t="s">
        <v>91</v>
      </c>
      <c r="F74" s="199"/>
      <c r="G74" s="199"/>
      <c r="H74" s="199"/>
      <c r="I74" s="200">
        <f>(I66+I67+I68+I69+I70+I72+I75+I71)</f>
        <v>67346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43"/>
      <c r="E75" s="199" t="s">
        <v>92</v>
      </c>
      <c r="F75" s="199"/>
      <c r="G75" s="199"/>
      <c r="H75" s="199"/>
      <c r="I75" s="200">
        <f>(I64+I65)</f>
        <v>37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43"/>
      <c r="E76" s="143"/>
      <c r="F76" s="139"/>
      <c r="G76" s="140"/>
      <c r="H76" s="140"/>
      <c r="I76" s="141"/>
      <c r="J76" s="141"/>
      <c r="K76" s="141"/>
      <c r="L76" s="141"/>
      <c r="M76" s="141"/>
      <c r="N76" s="142"/>
    </row>
    <row r="77" spans="1:14" x14ac:dyDescent="0.3">
      <c r="A77" s="205" t="s">
        <v>112</v>
      </c>
      <c r="B77" s="205"/>
      <c r="C77" s="205"/>
      <c r="D77" s="14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40350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25552</v>
      </c>
      <c r="J80" s="186"/>
      <c r="K80" s="186"/>
      <c r="L80" s="186"/>
      <c r="M80" s="186"/>
      <c r="N80" s="186"/>
    </row>
    <row r="81" spans="1:14" x14ac:dyDescent="0.3">
      <c r="A81" s="143"/>
      <c r="B81" s="143"/>
      <c r="C81" s="143"/>
      <c r="D81" s="146"/>
      <c r="E81" s="202" t="s">
        <v>97</v>
      </c>
      <c r="F81" s="202"/>
      <c r="G81" s="202"/>
      <c r="H81" s="202"/>
      <c r="I81" s="186">
        <v>200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307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7"/>
      <c r="F84" s="147"/>
      <c r="G84" s="147"/>
      <c r="H84" s="147"/>
      <c r="I84" s="148"/>
      <c r="J84" s="148"/>
      <c r="K84" s="148"/>
      <c r="L84" s="148"/>
      <c r="M84" s="148"/>
      <c r="N84" s="148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66409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7"/>
      <c r="F86" s="147"/>
      <c r="G86" s="147"/>
      <c r="H86" s="147"/>
      <c r="I86" s="148"/>
      <c r="J86" s="148"/>
      <c r="K86" s="148"/>
      <c r="L86" s="148"/>
      <c r="M86" s="148"/>
      <c r="N86" s="148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-937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2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113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1610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21127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3123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4006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2522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9787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1775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3424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2380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1512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2009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449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255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1138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112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70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264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210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145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309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182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191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237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140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823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264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131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652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162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710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241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1504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499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4032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47374</v>
      </c>
      <c r="D43" s="89">
        <f t="shared" si="0"/>
        <v>2762</v>
      </c>
      <c r="E43" s="90">
        <f t="shared" si="0"/>
        <v>395</v>
      </c>
      <c r="F43" s="90">
        <f t="shared" si="0"/>
        <v>704</v>
      </c>
      <c r="G43" s="90">
        <f t="shared" si="0"/>
        <v>1533</v>
      </c>
      <c r="H43" s="90">
        <f t="shared" si="0"/>
        <v>1512</v>
      </c>
      <c r="I43" s="90">
        <f t="shared" si="0"/>
        <v>3294</v>
      </c>
      <c r="J43" s="90">
        <f t="shared" si="0"/>
        <v>4389</v>
      </c>
      <c r="K43" s="91">
        <f t="shared" si="0"/>
        <v>4032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47374</v>
      </c>
      <c r="D45" s="94">
        <f t="shared" si="1"/>
        <v>2762</v>
      </c>
      <c r="E45" s="95">
        <f t="shared" si="1"/>
        <v>395</v>
      </c>
      <c r="F45" s="95">
        <f t="shared" si="1"/>
        <v>704</v>
      </c>
      <c r="G45" s="95">
        <f t="shared" si="1"/>
        <v>1533</v>
      </c>
      <c r="H45" s="95">
        <f t="shared" si="1"/>
        <v>1512</v>
      </c>
      <c r="I45" s="95">
        <f t="shared" si="1"/>
        <v>3294</v>
      </c>
      <c r="J45" s="95">
        <f t="shared" si="1"/>
        <v>4389</v>
      </c>
      <c r="K45" s="96">
        <f t="shared" si="1"/>
        <v>4032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43"/>
      <c r="B49" s="108"/>
      <c r="C49" s="108"/>
      <c r="D49" s="108"/>
      <c r="E49" s="108"/>
      <c r="F49" s="108"/>
      <c r="G49" s="108"/>
      <c r="H49" s="108"/>
      <c r="I49" s="143"/>
      <c r="J49" s="143"/>
      <c r="K49" s="143"/>
      <c r="L49" s="143"/>
      <c r="M49" s="14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615862</v>
      </c>
      <c r="D50" s="111">
        <f t="shared" si="2"/>
        <v>34525</v>
      </c>
      <c r="E50" s="112">
        <f t="shared" si="2"/>
        <v>4937.5</v>
      </c>
      <c r="F50" s="112">
        <f t="shared" si="2"/>
        <v>8800</v>
      </c>
      <c r="G50" s="112">
        <f t="shared" si="2"/>
        <v>19469.099999999999</v>
      </c>
      <c r="H50" s="112">
        <f t="shared" si="2"/>
        <v>19202.399999999998</v>
      </c>
      <c r="I50" s="112">
        <f t="shared" si="2"/>
        <v>41833.799999999996</v>
      </c>
      <c r="J50" s="112">
        <f t="shared" si="2"/>
        <v>56179.200000000004</v>
      </c>
      <c r="K50" s="113">
        <f t="shared" si="2"/>
        <v>51609.600000000006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43"/>
      <c r="B54" s="143"/>
      <c r="C54" s="143"/>
      <c r="D54" s="143"/>
      <c r="E54" s="108"/>
      <c r="F54" s="108"/>
      <c r="G54" s="108"/>
      <c r="H54" s="143"/>
      <c r="I54" s="143"/>
      <c r="J54" s="143"/>
      <c r="K54" s="143"/>
      <c r="L54" s="143"/>
      <c r="M54" s="14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298.29599999999999</v>
      </c>
      <c r="E55" s="126">
        <f>(E45*E53)</f>
        <v>42.66</v>
      </c>
      <c r="F55" s="126">
        <f>(F45*F53)</f>
        <v>76.031999999999996</v>
      </c>
      <c r="G55" s="126">
        <f>(G45*G53)</f>
        <v>165.56399999999999</v>
      </c>
      <c r="H55" s="126">
        <f t="shared" ref="H55" si="3">(H45*H53)</f>
        <v>163.29599999999999</v>
      </c>
      <c r="I55" s="126">
        <f>(I45*I53)</f>
        <v>355.75200000000001</v>
      </c>
      <c r="J55" s="126">
        <f>(J45*J53)</f>
        <v>474.012</v>
      </c>
      <c r="K55" s="127">
        <f>(K45*K53)</f>
        <v>435.45600000000002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43"/>
      <c r="B56" s="143"/>
      <c r="C56" s="143"/>
      <c r="D56" s="14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65995</v>
      </c>
      <c r="C57" s="188"/>
      <c r="D57" s="131" t="s">
        <v>67</v>
      </c>
      <c r="E57" s="189">
        <v>45175</v>
      </c>
      <c r="F57" s="189"/>
      <c r="G57" s="189"/>
      <c r="H57" s="189"/>
      <c r="I57" s="190" t="s">
        <v>114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300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66018</v>
      </c>
      <c r="J58" s="186"/>
      <c r="K58" s="186"/>
      <c r="L58" s="186"/>
      <c r="M58" s="186"/>
      <c r="N58" s="186"/>
    </row>
    <row r="59" spans="1:14" ht="15" thickBot="1" x14ac:dyDescent="0.35">
      <c r="A59" s="143"/>
      <c r="B59" s="132"/>
      <c r="C59" s="132"/>
      <c r="D59" s="131"/>
      <c r="E59" s="202" t="s">
        <v>70</v>
      </c>
      <c r="F59" s="202"/>
      <c r="G59" s="202"/>
      <c r="H59" s="202"/>
      <c r="I59" s="186">
        <v>66018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65695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4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852418.6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66018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2011.0679999999998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43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854429.66799999995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43"/>
      <c r="B66" s="133"/>
      <c r="C66" s="133"/>
      <c r="D66" s="143"/>
      <c r="E66" s="199" t="s">
        <v>81</v>
      </c>
      <c r="F66" s="199"/>
      <c r="G66" s="199"/>
      <c r="H66" s="199"/>
      <c r="I66" s="200">
        <v>43787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13.006007580485576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4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66018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206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45175</v>
      </c>
      <c r="B72" s="208"/>
      <c r="C72" s="208"/>
      <c r="D72" s="143"/>
      <c r="E72" s="199" t="s">
        <v>90</v>
      </c>
      <c r="F72" s="199"/>
      <c r="G72" s="199"/>
      <c r="H72" s="199"/>
      <c r="I72" s="200">
        <v>-46541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43"/>
      <c r="E73" s="14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43"/>
      <c r="E74" s="199" t="s">
        <v>91</v>
      </c>
      <c r="F74" s="199"/>
      <c r="G74" s="199"/>
      <c r="H74" s="199"/>
      <c r="I74" s="200">
        <f>(I66+I67+I68+I69+I70+I72+I75+I71)</f>
        <v>63264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43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43"/>
      <c r="E76" s="143"/>
      <c r="F76" s="139"/>
      <c r="G76" s="140"/>
      <c r="H76" s="140"/>
      <c r="I76" s="141"/>
      <c r="J76" s="141"/>
      <c r="K76" s="141"/>
      <c r="L76" s="141"/>
      <c r="M76" s="141"/>
      <c r="N76" s="142"/>
    </row>
    <row r="77" spans="1:14" x14ac:dyDescent="0.3">
      <c r="A77" s="205" t="s">
        <v>114</v>
      </c>
      <c r="B77" s="205"/>
      <c r="C77" s="205"/>
      <c r="D77" s="14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39750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23872</v>
      </c>
      <c r="J80" s="186"/>
      <c r="K80" s="186"/>
      <c r="L80" s="186"/>
      <c r="M80" s="186"/>
      <c r="N80" s="186"/>
    </row>
    <row r="81" spans="1:14" x14ac:dyDescent="0.3">
      <c r="A81" s="143"/>
      <c r="B81" s="143"/>
      <c r="C81" s="143"/>
      <c r="D81" s="146"/>
      <c r="E81" s="202" t="s">
        <v>97</v>
      </c>
      <c r="F81" s="202"/>
      <c r="G81" s="202"/>
      <c r="H81" s="202"/>
      <c r="I81" s="186">
        <v>206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300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7"/>
      <c r="F84" s="147"/>
      <c r="G84" s="147"/>
      <c r="H84" s="147"/>
      <c r="I84" s="148"/>
      <c r="J84" s="148"/>
      <c r="K84" s="148"/>
      <c r="L84" s="148"/>
      <c r="M84" s="148"/>
      <c r="N84" s="148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64128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7"/>
      <c r="F86" s="147"/>
      <c r="G86" s="147"/>
      <c r="H86" s="147"/>
      <c r="I86" s="148"/>
      <c r="J86" s="148"/>
      <c r="K86" s="148"/>
      <c r="L86" s="148"/>
      <c r="M86" s="148"/>
      <c r="N86" s="148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864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6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115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1610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21350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3114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4152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2687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10156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1746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3298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2403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1497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2013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469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254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1083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122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66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245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224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149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291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198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198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253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190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799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286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253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653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85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165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771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228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1500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506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4086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48113</v>
      </c>
      <c r="D43" s="89">
        <f t="shared" si="0"/>
        <v>2920</v>
      </c>
      <c r="E43" s="90">
        <f t="shared" si="0"/>
        <v>539</v>
      </c>
      <c r="F43" s="90">
        <f t="shared" si="0"/>
        <v>723</v>
      </c>
      <c r="G43" s="90">
        <f t="shared" si="0"/>
        <v>1570</v>
      </c>
      <c r="H43" s="90">
        <f t="shared" si="0"/>
        <v>1497</v>
      </c>
      <c r="I43" s="90">
        <f t="shared" si="0"/>
        <v>3236</v>
      </c>
      <c r="J43" s="90">
        <f t="shared" si="0"/>
        <v>4416</v>
      </c>
      <c r="K43" s="91">
        <f t="shared" si="0"/>
        <v>4086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48113</v>
      </c>
      <c r="D45" s="94">
        <f t="shared" si="1"/>
        <v>2920</v>
      </c>
      <c r="E45" s="95">
        <f t="shared" si="1"/>
        <v>539</v>
      </c>
      <c r="F45" s="95">
        <f t="shared" si="1"/>
        <v>723</v>
      </c>
      <c r="G45" s="95">
        <f t="shared" si="1"/>
        <v>1570</v>
      </c>
      <c r="H45" s="95">
        <f t="shared" si="1"/>
        <v>1497</v>
      </c>
      <c r="I45" s="95">
        <f t="shared" si="1"/>
        <v>3236</v>
      </c>
      <c r="J45" s="95">
        <f t="shared" si="1"/>
        <v>4416</v>
      </c>
      <c r="K45" s="96">
        <f t="shared" si="1"/>
        <v>4086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43"/>
      <c r="B49" s="108"/>
      <c r="C49" s="108"/>
      <c r="D49" s="108"/>
      <c r="E49" s="108"/>
      <c r="F49" s="108"/>
      <c r="G49" s="108"/>
      <c r="H49" s="108"/>
      <c r="I49" s="143"/>
      <c r="J49" s="143"/>
      <c r="K49" s="143"/>
      <c r="L49" s="143"/>
      <c r="M49" s="14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625469</v>
      </c>
      <c r="D50" s="111">
        <f t="shared" si="2"/>
        <v>36500</v>
      </c>
      <c r="E50" s="112">
        <f t="shared" si="2"/>
        <v>6737.5</v>
      </c>
      <c r="F50" s="112">
        <f t="shared" si="2"/>
        <v>9037.5</v>
      </c>
      <c r="G50" s="112">
        <f t="shared" si="2"/>
        <v>19939</v>
      </c>
      <c r="H50" s="112">
        <f t="shared" si="2"/>
        <v>19011.899999999998</v>
      </c>
      <c r="I50" s="112">
        <f t="shared" si="2"/>
        <v>41097.199999999997</v>
      </c>
      <c r="J50" s="112">
        <f t="shared" si="2"/>
        <v>56524.800000000003</v>
      </c>
      <c r="K50" s="113">
        <f t="shared" si="2"/>
        <v>52300.800000000003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43"/>
      <c r="B54" s="143"/>
      <c r="C54" s="143"/>
      <c r="D54" s="143"/>
      <c r="E54" s="108"/>
      <c r="F54" s="108"/>
      <c r="G54" s="108"/>
      <c r="H54" s="143"/>
      <c r="I54" s="143"/>
      <c r="J54" s="143"/>
      <c r="K54" s="143"/>
      <c r="L54" s="143"/>
      <c r="M54" s="14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315.36</v>
      </c>
      <c r="E55" s="126">
        <f>(E45*E53)</f>
        <v>58.211999999999996</v>
      </c>
      <c r="F55" s="126">
        <f>(F45*F53)</f>
        <v>78.084000000000003</v>
      </c>
      <c r="G55" s="126">
        <f>(G45*G53)</f>
        <v>169.56</v>
      </c>
      <c r="H55" s="126">
        <f t="shared" ref="H55" si="3">(H45*H53)</f>
        <v>161.67599999999999</v>
      </c>
      <c r="I55" s="126">
        <f>(I45*I53)</f>
        <v>349.488</v>
      </c>
      <c r="J55" s="126">
        <f>(J45*J53)</f>
        <v>476.928</v>
      </c>
      <c r="K55" s="127">
        <f>(K45*K53)</f>
        <v>441.28800000000001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43"/>
      <c r="B56" s="143"/>
      <c r="C56" s="143"/>
      <c r="D56" s="14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67100</v>
      </c>
      <c r="C57" s="188"/>
      <c r="D57" s="131" t="s">
        <v>67</v>
      </c>
      <c r="E57" s="189">
        <v>45176</v>
      </c>
      <c r="F57" s="189"/>
      <c r="G57" s="189"/>
      <c r="H57" s="189"/>
      <c r="I57" s="190" t="s">
        <v>116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356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67087</v>
      </c>
      <c r="J58" s="186"/>
      <c r="K58" s="186"/>
      <c r="L58" s="186"/>
      <c r="M58" s="186"/>
      <c r="N58" s="186"/>
    </row>
    <row r="59" spans="1:14" ht="15" thickBot="1" x14ac:dyDescent="0.35">
      <c r="A59" s="143"/>
      <c r="B59" s="132"/>
      <c r="C59" s="132"/>
      <c r="D59" s="131"/>
      <c r="E59" s="202" t="s">
        <v>70</v>
      </c>
      <c r="F59" s="202"/>
      <c r="G59" s="202"/>
      <c r="H59" s="202"/>
      <c r="I59" s="186">
        <v>67087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66744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4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866617.70000000007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67087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2050.596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43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868668.29600000009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43"/>
      <c r="B66" s="133"/>
      <c r="C66" s="133"/>
      <c r="D66" s="143"/>
      <c r="E66" s="199" t="s">
        <v>81</v>
      </c>
      <c r="F66" s="199"/>
      <c r="G66" s="199"/>
      <c r="H66" s="199"/>
      <c r="I66" s="200">
        <v>46541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13.014927124535539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4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67087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754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45176</v>
      </c>
      <c r="B72" s="208"/>
      <c r="C72" s="208"/>
      <c r="D72" s="143"/>
      <c r="E72" s="199" t="s">
        <v>90</v>
      </c>
      <c r="F72" s="199"/>
      <c r="G72" s="199"/>
      <c r="H72" s="199"/>
      <c r="I72" s="200">
        <v>-40781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43"/>
      <c r="E73" s="14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43"/>
      <c r="E74" s="199" t="s">
        <v>91</v>
      </c>
      <c r="F74" s="199"/>
      <c r="G74" s="199"/>
      <c r="H74" s="199"/>
      <c r="I74" s="200">
        <f>(I66+I67+I68+I69+I70+I72+I75+I71)</f>
        <v>72847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43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43"/>
      <c r="E76" s="143"/>
      <c r="F76" s="139"/>
      <c r="G76" s="140"/>
      <c r="H76" s="140"/>
      <c r="I76" s="141"/>
      <c r="J76" s="141"/>
      <c r="K76" s="141"/>
      <c r="L76" s="141"/>
      <c r="M76" s="141"/>
      <c r="N76" s="142"/>
    </row>
    <row r="77" spans="1:14" x14ac:dyDescent="0.3">
      <c r="A77" s="205" t="s">
        <v>116</v>
      </c>
      <c r="B77" s="205"/>
      <c r="C77" s="205"/>
      <c r="D77" s="14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41350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504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31066</v>
      </c>
      <c r="J80" s="186"/>
      <c r="K80" s="186"/>
      <c r="L80" s="186"/>
      <c r="M80" s="186"/>
      <c r="N80" s="186"/>
    </row>
    <row r="81" spans="1:14" x14ac:dyDescent="0.3">
      <c r="A81" s="143"/>
      <c r="B81" s="143"/>
      <c r="C81" s="143"/>
      <c r="D81" s="146"/>
      <c r="E81" s="202" t="s">
        <v>97</v>
      </c>
      <c r="F81" s="202"/>
      <c r="G81" s="202"/>
      <c r="H81" s="202"/>
      <c r="I81" s="186">
        <v>250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356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7"/>
      <c r="F84" s="147"/>
      <c r="G84" s="147"/>
      <c r="H84" s="147"/>
      <c r="I84" s="148"/>
      <c r="J84" s="148"/>
      <c r="K84" s="148"/>
      <c r="L84" s="148"/>
      <c r="M84" s="148"/>
      <c r="N84" s="148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73526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7"/>
      <c r="F86" s="147"/>
      <c r="G86" s="147"/>
      <c r="H86" s="147"/>
      <c r="I86" s="148"/>
      <c r="J86" s="148"/>
      <c r="K86" s="148"/>
      <c r="L86" s="148"/>
      <c r="M86" s="148"/>
      <c r="N86" s="148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679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0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117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1639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21398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3094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4132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2648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9758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1717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3220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2432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1518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2018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464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259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1135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120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63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234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217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142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286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182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198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251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187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811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287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247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649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92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162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833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225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1463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507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4083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47606</v>
      </c>
      <c r="D43" s="89">
        <f t="shared" si="0"/>
        <v>2866</v>
      </c>
      <c r="E43" s="90">
        <f t="shared" si="0"/>
        <v>534</v>
      </c>
      <c r="F43" s="90">
        <f t="shared" si="0"/>
        <v>723</v>
      </c>
      <c r="G43" s="90">
        <f t="shared" si="0"/>
        <v>1644</v>
      </c>
      <c r="H43" s="90">
        <f t="shared" si="0"/>
        <v>1518</v>
      </c>
      <c r="I43" s="90">
        <f t="shared" si="0"/>
        <v>3247</v>
      </c>
      <c r="J43" s="90">
        <f t="shared" si="0"/>
        <v>4450</v>
      </c>
      <c r="K43" s="91">
        <f t="shared" si="0"/>
        <v>4083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47606</v>
      </c>
      <c r="D45" s="94">
        <f t="shared" si="1"/>
        <v>2866</v>
      </c>
      <c r="E45" s="95">
        <f t="shared" si="1"/>
        <v>534</v>
      </c>
      <c r="F45" s="95">
        <f t="shared" si="1"/>
        <v>723</v>
      </c>
      <c r="G45" s="95">
        <f t="shared" si="1"/>
        <v>1644</v>
      </c>
      <c r="H45" s="95">
        <f t="shared" si="1"/>
        <v>1518</v>
      </c>
      <c r="I45" s="95">
        <f t="shared" si="1"/>
        <v>3247</v>
      </c>
      <c r="J45" s="95">
        <f t="shared" si="1"/>
        <v>4450</v>
      </c>
      <c r="K45" s="96">
        <f t="shared" si="1"/>
        <v>4083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43"/>
      <c r="B49" s="108"/>
      <c r="C49" s="108"/>
      <c r="D49" s="108"/>
      <c r="E49" s="108"/>
      <c r="F49" s="108"/>
      <c r="G49" s="108"/>
      <c r="H49" s="108"/>
      <c r="I49" s="143"/>
      <c r="J49" s="143"/>
      <c r="K49" s="143"/>
      <c r="L49" s="143"/>
      <c r="M49" s="14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618878</v>
      </c>
      <c r="D50" s="111">
        <f t="shared" si="2"/>
        <v>35825</v>
      </c>
      <c r="E50" s="112">
        <f t="shared" si="2"/>
        <v>6675</v>
      </c>
      <c r="F50" s="112">
        <f t="shared" si="2"/>
        <v>9037.5</v>
      </c>
      <c r="G50" s="112">
        <f t="shared" si="2"/>
        <v>20878.8</v>
      </c>
      <c r="H50" s="112">
        <f t="shared" si="2"/>
        <v>19278.599999999999</v>
      </c>
      <c r="I50" s="112">
        <f t="shared" si="2"/>
        <v>41236.899999999994</v>
      </c>
      <c r="J50" s="112">
        <f t="shared" si="2"/>
        <v>56960</v>
      </c>
      <c r="K50" s="113">
        <f t="shared" si="2"/>
        <v>52262.400000000001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43"/>
      <c r="B54" s="143"/>
      <c r="C54" s="143"/>
      <c r="D54" s="143"/>
      <c r="E54" s="108"/>
      <c r="F54" s="108"/>
      <c r="G54" s="108"/>
      <c r="H54" s="143"/>
      <c r="I54" s="143"/>
      <c r="J54" s="143"/>
      <c r="K54" s="143"/>
      <c r="L54" s="143"/>
      <c r="M54" s="14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309.52800000000002</v>
      </c>
      <c r="E55" s="126">
        <f>(E45*E53)</f>
        <v>57.671999999999997</v>
      </c>
      <c r="F55" s="126">
        <f>(F45*F53)</f>
        <v>78.084000000000003</v>
      </c>
      <c r="G55" s="126">
        <f>(G45*G53)</f>
        <v>177.55199999999999</v>
      </c>
      <c r="H55" s="126">
        <f t="shared" ref="H55" si="3">(H45*H53)</f>
        <v>163.94399999999999</v>
      </c>
      <c r="I55" s="126">
        <f>(I45*I53)</f>
        <v>350.67599999999999</v>
      </c>
      <c r="J55" s="126">
        <f>(J45*J53)</f>
        <v>480.6</v>
      </c>
      <c r="K55" s="127">
        <f>(K45*K53)</f>
        <v>440.964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43"/>
      <c r="B56" s="143"/>
      <c r="C56" s="143"/>
      <c r="D56" s="14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66671</v>
      </c>
      <c r="C57" s="188"/>
      <c r="D57" s="131" t="s">
        <v>67</v>
      </c>
      <c r="E57" s="189">
        <v>45177</v>
      </c>
      <c r="F57" s="189"/>
      <c r="G57" s="189"/>
      <c r="H57" s="189"/>
      <c r="I57" s="190" t="s">
        <v>104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312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66686</v>
      </c>
      <c r="J58" s="186"/>
      <c r="K58" s="186"/>
      <c r="L58" s="186"/>
      <c r="M58" s="186"/>
      <c r="N58" s="186"/>
    </row>
    <row r="59" spans="1:14" ht="15" thickBot="1" x14ac:dyDescent="0.35">
      <c r="A59" s="143"/>
      <c r="B59" s="132"/>
      <c r="C59" s="132"/>
      <c r="D59" s="131"/>
      <c r="E59" s="202" t="s">
        <v>70</v>
      </c>
      <c r="F59" s="202"/>
      <c r="G59" s="202"/>
      <c r="H59" s="202"/>
      <c r="I59" s="186">
        <v>66686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66359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4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861032.20000000007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66686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2059.02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43"/>
      <c r="B64" s="133"/>
      <c r="C64" s="133"/>
      <c r="D64" s="131"/>
      <c r="E64" s="202" t="s">
        <v>78</v>
      </c>
      <c r="F64" s="202"/>
      <c r="G64" s="202"/>
      <c r="H64" s="202"/>
      <c r="I64" s="186">
        <v>0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863091.22000000009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43"/>
      <c r="B66" s="133"/>
      <c r="C66" s="133"/>
      <c r="D66" s="143"/>
      <c r="E66" s="199" t="s">
        <v>81</v>
      </c>
      <c r="F66" s="199"/>
      <c r="G66" s="199"/>
      <c r="H66" s="199"/>
      <c r="I66" s="200">
        <v>40781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13.006392802784854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4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66686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600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45177</v>
      </c>
      <c r="B72" s="208"/>
      <c r="C72" s="208"/>
      <c r="D72" s="143"/>
      <c r="E72" s="199" t="s">
        <v>90</v>
      </c>
      <c r="F72" s="199"/>
      <c r="G72" s="199"/>
      <c r="H72" s="199"/>
      <c r="I72" s="200">
        <v>-41999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43"/>
      <c r="E73" s="14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43"/>
      <c r="E74" s="199" t="s">
        <v>91</v>
      </c>
      <c r="F74" s="199"/>
      <c r="G74" s="199"/>
      <c r="H74" s="199"/>
      <c r="I74" s="200">
        <f>(I66+I67+I68+I69+I70+I72+I75+I71)</f>
        <v>65468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43"/>
      <c r="E75" s="199" t="s">
        <v>92</v>
      </c>
      <c r="F75" s="199"/>
      <c r="G75" s="199"/>
      <c r="H75" s="199"/>
      <c r="I75" s="200">
        <f>(I64+I65)</f>
        <v>0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43"/>
      <c r="E76" s="143"/>
      <c r="F76" s="139"/>
      <c r="G76" s="140"/>
      <c r="H76" s="140"/>
      <c r="I76" s="141"/>
      <c r="J76" s="141"/>
      <c r="K76" s="141"/>
      <c r="L76" s="141"/>
      <c r="M76" s="141"/>
      <c r="N76" s="142"/>
    </row>
    <row r="77" spans="1:14" x14ac:dyDescent="0.3">
      <c r="A77" s="205" t="s">
        <v>104</v>
      </c>
      <c r="B77" s="205"/>
      <c r="C77" s="205"/>
      <c r="D77" s="14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34000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350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31253</v>
      </c>
      <c r="J80" s="186"/>
      <c r="K80" s="186"/>
      <c r="L80" s="186"/>
      <c r="M80" s="186"/>
      <c r="N80" s="186"/>
    </row>
    <row r="81" spans="1:14" x14ac:dyDescent="0.3">
      <c r="A81" s="143"/>
      <c r="B81" s="143"/>
      <c r="C81" s="143"/>
      <c r="D81" s="146"/>
      <c r="E81" s="202" t="s">
        <v>97</v>
      </c>
      <c r="F81" s="202"/>
      <c r="G81" s="202"/>
      <c r="H81" s="202"/>
      <c r="I81" s="186">
        <v>250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312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7"/>
      <c r="F84" s="147"/>
      <c r="G84" s="147"/>
      <c r="H84" s="147"/>
      <c r="I84" s="148"/>
      <c r="J84" s="148"/>
      <c r="K84" s="148"/>
      <c r="L84" s="148"/>
      <c r="M84" s="148"/>
      <c r="N84" s="148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66165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7"/>
      <c r="F86" s="147"/>
      <c r="G86" s="147"/>
      <c r="H86" s="147"/>
      <c r="I86" s="148"/>
      <c r="J86" s="148"/>
      <c r="K86" s="148"/>
      <c r="L86" s="148"/>
      <c r="M86" s="148"/>
      <c r="N86" s="148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697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E66:H66"/>
    <mergeCell ref="I66:N66"/>
    <mergeCell ref="B67:C67"/>
    <mergeCell ref="E67:H67"/>
    <mergeCell ref="I67:N67"/>
    <mergeCell ref="E64:H64"/>
    <mergeCell ref="I64:N64"/>
    <mergeCell ref="B65:C65"/>
    <mergeCell ref="E65:H65"/>
    <mergeCell ref="I65:N65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I71:N71"/>
    <mergeCell ref="I77:N77"/>
    <mergeCell ref="E79:H79"/>
    <mergeCell ref="I79:N79"/>
    <mergeCell ref="E80:H80"/>
    <mergeCell ref="I80:N80"/>
    <mergeCell ref="E78:H78"/>
    <mergeCell ref="I78:N78"/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31" workbookViewId="0">
      <selection activeCell="B47" sqref="B47:M48"/>
    </sheetView>
  </sheetViews>
  <sheetFormatPr defaultColWidth="9.109375" defaultRowHeight="14.4" x14ac:dyDescent="0.3"/>
  <cols>
    <col min="1" max="1" width="20" style="6" bestFit="1" customWidth="1"/>
    <col min="2" max="2" width="9.33203125" style="6" customWidth="1"/>
    <col min="3" max="3" width="9.88671875" style="6" bestFit="1" customWidth="1"/>
    <col min="4" max="4" width="10.33203125" style="6" customWidth="1"/>
    <col min="5" max="13" width="9.33203125" style="6" customWidth="1"/>
    <col min="14" max="14" width="2.44140625" style="6" customWidth="1"/>
    <col min="15" max="15" width="9.109375" style="6"/>
    <col min="16" max="16" width="15.5546875" style="6" bestFit="1" customWidth="1"/>
    <col min="17" max="16384" width="9.109375" style="6"/>
  </cols>
  <sheetData>
    <row r="1" spans="1:14" x14ac:dyDescent="0.3">
      <c r="A1" s="191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193" t="s">
        <v>118</v>
      </c>
    </row>
    <row r="2" spans="1:14" ht="15" thickBot="1" x14ac:dyDescent="0.35">
      <c r="A2" s="192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193"/>
    </row>
    <row r="3" spans="1:14" x14ac:dyDescent="0.3">
      <c r="A3" s="12" t="s">
        <v>15</v>
      </c>
      <c r="B3" s="13"/>
      <c r="C3" s="14">
        <v>1595</v>
      </c>
      <c r="D3" s="15"/>
      <c r="E3" s="16"/>
      <c r="F3" s="16"/>
      <c r="G3" s="17"/>
      <c r="H3" s="17"/>
      <c r="I3" s="17"/>
      <c r="J3" s="17"/>
      <c r="K3" s="18"/>
      <c r="L3" s="19"/>
      <c r="M3" s="20"/>
      <c r="N3" s="193"/>
    </row>
    <row r="4" spans="1:14" x14ac:dyDescent="0.3">
      <c r="A4" s="21" t="s">
        <v>16</v>
      </c>
      <c r="B4" s="22"/>
      <c r="C4" s="23">
        <v>21243</v>
      </c>
      <c r="D4" s="24"/>
      <c r="E4" s="25"/>
      <c r="F4" s="25"/>
      <c r="G4" s="26"/>
      <c r="H4" s="26"/>
      <c r="I4" s="26"/>
      <c r="J4" s="26"/>
      <c r="K4" s="27"/>
      <c r="L4" s="28"/>
      <c r="M4" s="29"/>
      <c r="N4" s="193"/>
    </row>
    <row r="5" spans="1:14" x14ac:dyDescent="0.3">
      <c r="A5" s="21" t="s">
        <v>17</v>
      </c>
      <c r="B5" s="22"/>
      <c r="C5" s="23">
        <v>3075</v>
      </c>
      <c r="D5" s="24"/>
      <c r="E5" s="25"/>
      <c r="F5" s="25"/>
      <c r="G5" s="26"/>
      <c r="H5" s="26"/>
      <c r="I5" s="26"/>
      <c r="J5" s="26"/>
      <c r="K5" s="27"/>
      <c r="L5" s="28"/>
      <c r="M5" s="29"/>
      <c r="N5" s="193"/>
    </row>
    <row r="6" spans="1:14" x14ac:dyDescent="0.3">
      <c r="A6" s="21" t="s">
        <v>18</v>
      </c>
      <c r="B6" s="22"/>
      <c r="C6" s="23">
        <v>4093</v>
      </c>
      <c r="D6" s="24"/>
      <c r="E6" s="25"/>
      <c r="F6" s="25"/>
      <c r="G6" s="26"/>
      <c r="H6" s="26"/>
      <c r="I6" s="26"/>
      <c r="J6" s="26"/>
      <c r="K6" s="27"/>
      <c r="L6" s="28"/>
      <c r="M6" s="29"/>
      <c r="N6" s="193"/>
    </row>
    <row r="7" spans="1:14" x14ac:dyDescent="0.3">
      <c r="A7" s="21" t="s">
        <v>19</v>
      </c>
      <c r="B7" s="22"/>
      <c r="C7" s="23">
        <v>2788</v>
      </c>
      <c r="D7" s="24"/>
      <c r="E7" s="25"/>
      <c r="F7" s="25"/>
      <c r="G7" s="26"/>
      <c r="H7" s="26"/>
      <c r="I7" s="26"/>
      <c r="J7" s="26"/>
      <c r="K7" s="27"/>
      <c r="L7" s="28"/>
      <c r="M7" s="29"/>
      <c r="N7" s="193"/>
    </row>
    <row r="8" spans="1:14" x14ac:dyDescent="0.3">
      <c r="A8" s="30" t="s">
        <v>20</v>
      </c>
      <c r="B8" s="31"/>
      <c r="C8" s="32">
        <v>10059</v>
      </c>
      <c r="D8" s="33"/>
      <c r="E8" s="34"/>
      <c r="F8" s="34"/>
      <c r="G8" s="35"/>
      <c r="H8" s="35"/>
      <c r="I8" s="35"/>
      <c r="J8" s="35"/>
      <c r="K8" s="36"/>
      <c r="L8" s="37"/>
      <c r="M8" s="38"/>
      <c r="N8" s="193"/>
    </row>
    <row r="9" spans="1:14" x14ac:dyDescent="0.3">
      <c r="A9" s="21" t="s">
        <v>21</v>
      </c>
      <c r="B9" s="22"/>
      <c r="C9" s="23">
        <v>1710</v>
      </c>
      <c r="D9" s="24"/>
      <c r="E9" s="25"/>
      <c r="F9" s="25"/>
      <c r="G9" s="26"/>
      <c r="H9" s="26"/>
      <c r="I9" s="26"/>
      <c r="J9" s="26"/>
      <c r="K9" s="27"/>
      <c r="L9" s="28"/>
      <c r="M9" s="29"/>
      <c r="N9" s="193"/>
    </row>
    <row r="10" spans="1:14" ht="15" thickBot="1" x14ac:dyDescent="0.35">
      <c r="A10" s="39" t="s">
        <v>22</v>
      </c>
      <c r="B10" s="40"/>
      <c r="C10" s="41">
        <v>3250</v>
      </c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193"/>
    </row>
    <row r="11" spans="1:14" s="51" customFormat="1" ht="15" thickBot="1" x14ac:dyDescent="0.3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 x14ac:dyDescent="0.3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>
        <v>2400</v>
      </c>
      <c r="K12" s="18"/>
      <c r="L12" s="19"/>
      <c r="M12" s="20"/>
      <c r="N12" s="194" t="s">
        <v>103</v>
      </c>
    </row>
    <row r="13" spans="1:14" x14ac:dyDescent="0.3">
      <c r="A13" s="21" t="s">
        <v>24</v>
      </c>
      <c r="B13" s="22"/>
      <c r="C13" s="54"/>
      <c r="D13" s="25"/>
      <c r="E13" s="25"/>
      <c r="F13" s="25"/>
      <c r="G13" s="26"/>
      <c r="H13" s="55">
        <v>1532</v>
      </c>
      <c r="I13" s="26"/>
      <c r="J13" s="26"/>
      <c r="K13" s="27"/>
      <c r="L13" s="28"/>
      <c r="M13" s="29"/>
      <c r="N13" s="195"/>
    </row>
    <row r="14" spans="1:14" x14ac:dyDescent="0.3">
      <c r="A14" s="21" t="s">
        <v>25</v>
      </c>
      <c r="B14" s="22"/>
      <c r="C14" s="54"/>
      <c r="D14" s="25"/>
      <c r="E14" s="25"/>
      <c r="F14" s="25"/>
      <c r="G14" s="26"/>
      <c r="H14" s="26"/>
      <c r="I14" s="26"/>
      <c r="J14" s="55">
        <v>2044</v>
      </c>
      <c r="K14" s="27"/>
      <c r="L14" s="28"/>
      <c r="M14" s="29"/>
      <c r="N14" s="195"/>
    </row>
    <row r="15" spans="1:14" x14ac:dyDescent="0.3">
      <c r="A15" s="21" t="s">
        <v>26</v>
      </c>
      <c r="B15" s="22"/>
      <c r="C15" s="54"/>
      <c r="D15" s="25"/>
      <c r="E15" s="25"/>
      <c r="F15" s="56">
        <v>476</v>
      </c>
      <c r="G15" s="26"/>
      <c r="H15" s="26"/>
      <c r="I15" s="26"/>
      <c r="J15" s="26"/>
      <c r="K15" s="27"/>
      <c r="L15" s="28"/>
      <c r="M15" s="29"/>
      <c r="N15" s="195"/>
    </row>
    <row r="16" spans="1:14" x14ac:dyDescent="0.3">
      <c r="A16" s="21" t="s">
        <v>27</v>
      </c>
      <c r="B16" s="22"/>
      <c r="C16" s="54"/>
      <c r="D16" s="25"/>
      <c r="E16" s="25"/>
      <c r="F16" s="56">
        <v>261</v>
      </c>
      <c r="G16" s="26"/>
      <c r="H16" s="26"/>
      <c r="I16" s="26"/>
      <c r="J16" s="26"/>
      <c r="K16" s="27"/>
      <c r="L16" s="28"/>
      <c r="M16" s="29"/>
      <c r="N16" s="195"/>
    </row>
    <row r="17" spans="1:14" x14ac:dyDescent="0.3">
      <c r="A17" s="21" t="s">
        <v>28</v>
      </c>
      <c r="B17" s="22"/>
      <c r="C17" s="54"/>
      <c r="D17" s="25"/>
      <c r="E17" s="25"/>
      <c r="F17" s="57"/>
      <c r="G17" s="26"/>
      <c r="H17" s="26"/>
      <c r="I17" s="55">
        <v>1176</v>
      </c>
      <c r="J17" s="26"/>
      <c r="K17" s="27"/>
      <c r="L17" s="28"/>
      <c r="M17" s="29"/>
      <c r="N17" s="195"/>
    </row>
    <row r="18" spans="1:14" x14ac:dyDescent="0.3">
      <c r="A18" s="21" t="s">
        <v>29</v>
      </c>
      <c r="B18" s="22"/>
      <c r="C18" s="54"/>
      <c r="D18" s="56">
        <v>122</v>
      </c>
      <c r="E18" s="25"/>
      <c r="F18" s="25"/>
      <c r="G18" s="26"/>
      <c r="H18" s="26"/>
      <c r="I18" s="26"/>
      <c r="J18" s="26"/>
      <c r="K18" s="27"/>
      <c r="L18" s="28"/>
      <c r="M18" s="29"/>
      <c r="N18" s="195"/>
    </row>
    <row r="19" spans="1:14" x14ac:dyDescent="0.3">
      <c r="A19" s="21" t="s">
        <v>30</v>
      </c>
      <c r="B19" s="22"/>
      <c r="C19" s="54"/>
      <c r="D19" s="56">
        <v>63</v>
      </c>
      <c r="E19" s="25"/>
      <c r="F19" s="25"/>
      <c r="G19" s="26"/>
      <c r="H19" s="26"/>
      <c r="I19" s="26"/>
      <c r="J19" s="26"/>
      <c r="K19" s="27"/>
      <c r="L19" s="28"/>
      <c r="M19" s="29"/>
      <c r="N19" s="195"/>
    </row>
    <row r="20" spans="1:14" x14ac:dyDescent="0.3">
      <c r="A20" s="21" t="s">
        <v>31</v>
      </c>
      <c r="B20" s="22"/>
      <c r="C20" s="54"/>
      <c r="D20" s="56">
        <v>283</v>
      </c>
      <c r="E20" s="25"/>
      <c r="F20" s="25"/>
      <c r="G20" s="26"/>
      <c r="H20" s="26"/>
      <c r="I20" s="26"/>
      <c r="J20" s="26"/>
      <c r="K20" s="27"/>
      <c r="L20" s="28"/>
      <c r="M20" s="29"/>
      <c r="N20" s="195"/>
    </row>
    <row r="21" spans="1:14" x14ac:dyDescent="0.3">
      <c r="A21" s="21" t="s">
        <v>32</v>
      </c>
      <c r="B21" s="22"/>
      <c r="C21" s="54"/>
      <c r="D21" s="56">
        <v>220</v>
      </c>
      <c r="E21" s="25"/>
      <c r="F21" s="25"/>
      <c r="G21" s="26"/>
      <c r="H21" s="26"/>
      <c r="I21" s="26"/>
      <c r="J21" s="26"/>
      <c r="K21" s="27"/>
      <c r="L21" s="28"/>
      <c r="M21" s="29"/>
      <c r="N21" s="195"/>
    </row>
    <row r="22" spans="1:14" x14ac:dyDescent="0.3">
      <c r="A22" s="21" t="s">
        <v>33</v>
      </c>
      <c r="B22" s="22"/>
      <c r="C22" s="54"/>
      <c r="D22" s="56">
        <v>118</v>
      </c>
      <c r="E22" s="25"/>
      <c r="F22" s="25"/>
      <c r="G22" s="26"/>
      <c r="H22" s="26"/>
      <c r="I22" s="26"/>
      <c r="J22" s="26"/>
      <c r="K22" s="27"/>
      <c r="L22" s="28"/>
      <c r="M22" s="29"/>
      <c r="N22" s="195"/>
    </row>
    <row r="23" spans="1:14" x14ac:dyDescent="0.3">
      <c r="A23" s="21" t="s">
        <v>34</v>
      </c>
      <c r="B23" s="22"/>
      <c r="C23" s="54"/>
      <c r="D23" s="56">
        <v>291</v>
      </c>
      <c r="E23" s="25"/>
      <c r="F23" s="25"/>
      <c r="G23" s="26"/>
      <c r="H23" s="26"/>
      <c r="I23" s="26"/>
      <c r="J23" s="26"/>
      <c r="K23" s="27"/>
      <c r="L23" s="28"/>
      <c r="M23" s="29"/>
      <c r="N23" s="195"/>
    </row>
    <row r="24" spans="1:14" x14ac:dyDescent="0.3">
      <c r="A24" s="21" t="s">
        <v>35</v>
      </c>
      <c r="B24" s="22"/>
      <c r="C24" s="54"/>
      <c r="D24" s="56">
        <v>181</v>
      </c>
      <c r="E24" s="25"/>
      <c r="F24" s="25"/>
      <c r="G24" s="26"/>
      <c r="H24" s="26"/>
      <c r="I24" s="26"/>
      <c r="J24" s="26"/>
      <c r="K24" s="27"/>
      <c r="L24" s="28"/>
      <c r="M24" s="29"/>
      <c r="N24" s="195"/>
    </row>
    <row r="25" spans="1:14" x14ac:dyDescent="0.3">
      <c r="A25" s="21" t="s">
        <v>36</v>
      </c>
      <c r="B25" s="22"/>
      <c r="C25" s="54"/>
      <c r="D25" s="56">
        <v>179</v>
      </c>
      <c r="E25" s="25"/>
      <c r="F25" s="25"/>
      <c r="G25" s="26"/>
      <c r="H25" s="26"/>
      <c r="I25" s="26"/>
      <c r="J25" s="26"/>
      <c r="K25" s="27"/>
      <c r="L25" s="28"/>
      <c r="M25" s="29"/>
      <c r="N25" s="195"/>
    </row>
    <row r="26" spans="1:14" x14ac:dyDescent="0.3">
      <c r="A26" s="21" t="s">
        <v>37</v>
      </c>
      <c r="B26" s="22"/>
      <c r="C26" s="54"/>
      <c r="D26" s="56">
        <v>248</v>
      </c>
      <c r="E26" s="25"/>
      <c r="F26" s="25"/>
      <c r="G26" s="26"/>
      <c r="H26" s="26"/>
      <c r="I26" s="26"/>
      <c r="J26" s="26"/>
      <c r="K26" s="27"/>
      <c r="L26" s="28"/>
      <c r="M26" s="29"/>
      <c r="N26" s="195"/>
    </row>
    <row r="27" spans="1:14" ht="15" thickBot="1" x14ac:dyDescent="0.35">
      <c r="A27" s="58" t="s">
        <v>38</v>
      </c>
      <c r="B27" s="40"/>
      <c r="C27" s="59"/>
      <c r="D27" s="60">
        <v>170</v>
      </c>
      <c r="E27" s="43"/>
      <c r="F27" s="43"/>
      <c r="G27" s="44"/>
      <c r="H27" s="44"/>
      <c r="I27" s="44"/>
      <c r="J27" s="44"/>
      <c r="K27" s="45"/>
      <c r="L27" s="46"/>
      <c r="M27" s="47"/>
      <c r="N27" s="196"/>
    </row>
    <row r="28" spans="1:14" ht="15" thickBot="1" x14ac:dyDescent="0.35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 x14ac:dyDescent="0.3">
      <c r="A29" s="12" t="s">
        <v>39</v>
      </c>
      <c r="B29" s="13"/>
      <c r="C29" s="52"/>
      <c r="D29" s="16"/>
      <c r="E29" s="16"/>
      <c r="F29" s="16"/>
      <c r="G29" s="62">
        <v>811</v>
      </c>
      <c r="H29" s="63"/>
      <c r="I29" s="17"/>
      <c r="J29" s="17"/>
      <c r="K29" s="64"/>
      <c r="L29" s="65"/>
      <c r="M29" s="20"/>
      <c r="N29" s="194" t="s">
        <v>40</v>
      </c>
    </row>
    <row r="30" spans="1:14" x14ac:dyDescent="0.3">
      <c r="A30" s="21" t="s">
        <v>41</v>
      </c>
      <c r="B30" s="22"/>
      <c r="C30" s="54"/>
      <c r="D30" s="25"/>
      <c r="E30" s="56">
        <v>280</v>
      </c>
      <c r="F30" s="25"/>
      <c r="G30" s="26"/>
      <c r="H30" s="26"/>
      <c r="I30" s="26"/>
      <c r="J30" s="26"/>
      <c r="K30" s="66"/>
      <c r="L30" s="67"/>
      <c r="M30" s="29"/>
      <c r="N30" s="195"/>
    </row>
    <row r="31" spans="1:14" x14ac:dyDescent="0.3">
      <c r="A31" s="21" t="s">
        <v>102</v>
      </c>
      <c r="B31" s="22"/>
      <c r="C31" s="54"/>
      <c r="D31" s="25"/>
      <c r="E31" s="56">
        <v>272</v>
      </c>
      <c r="F31" s="25"/>
      <c r="G31" s="26"/>
      <c r="H31" s="26"/>
      <c r="I31" s="26"/>
      <c r="J31" s="26"/>
      <c r="K31" s="66"/>
      <c r="L31" s="67"/>
      <c r="M31" s="29"/>
      <c r="N31" s="195"/>
    </row>
    <row r="32" spans="1:14" x14ac:dyDescent="0.3">
      <c r="A32" s="21" t="s">
        <v>42</v>
      </c>
      <c r="B32" s="22"/>
      <c r="C32" s="54"/>
      <c r="D32" s="25"/>
      <c r="E32" s="25"/>
      <c r="F32" s="25"/>
      <c r="G32" s="26"/>
      <c r="H32" s="26"/>
      <c r="I32" s="55">
        <v>637</v>
      </c>
      <c r="J32" s="26"/>
      <c r="K32" s="66"/>
      <c r="L32" s="67"/>
      <c r="M32" s="29"/>
      <c r="N32" s="195"/>
    </row>
    <row r="33" spans="1:14" x14ac:dyDescent="0.3">
      <c r="A33" s="21" t="s">
        <v>43</v>
      </c>
      <c r="B33" s="22"/>
      <c r="C33" s="54"/>
      <c r="D33" s="55">
        <v>0</v>
      </c>
      <c r="E33" s="25"/>
      <c r="F33" s="25"/>
      <c r="G33" s="26"/>
      <c r="H33" s="26"/>
      <c r="I33" s="26"/>
      <c r="J33" s="26"/>
      <c r="K33" s="66"/>
      <c r="L33" s="67"/>
      <c r="M33" s="29"/>
      <c r="N33" s="195"/>
    </row>
    <row r="34" spans="1:14" x14ac:dyDescent="0.3">
      <c r="A34" s="21" t="s">
        <v>44</v>
      </c>
      <c r="B34" s="22"/>
      <c r="C34" s="54"/>
      <c r="D34" s="55">
        <v>163</v>
      </c>
      <c r="E34" s="25"/>
      <c r="F34" s="25"/>
      <c r="G34" s="26"/>
      <c r="H34" s="26"/>
      <c r="I34" s="26"/>
      <c r="J34" s="26"/>
      <c r="K34" s="66"/>
      <c r="L34" s="67"/>
      <c r="M34" s="29"/>
      <c r="N34" s="195"/>
    </row>
    <row r="35" spans="1:14" x14ac:dyDescent="0.3">
      <c r="A35" s="21" t="s">
        <v>45</v>
      </c>
      <c r="B35" s="22"/>
      <c r="C35" s="54"/>
      <c r="D35" s="25"/>
      <c r="E35" s="25"/>
      <c r="F35" s="25"/>
      <c r="G35" s="55">
        <v>800</v>
      </c>
      <c r="H35" s="68"/>
      <c r="I35" s="26"/>
      <c r="J35" s="26"/>
      <c r="K35" s="66"/>
      <c r="L35" s="67"/>
      <c r="M35" s="29"/>
      <c r="N35" s="195"/>
    </row>
    <row r="36" spans="1:14" s="51" customFormat="1" x14ac:dyDescent="0.3">
      <c r="A36" s="21" t="s">
        <v>46</v>
      </c>
      <c r="B36" s="22"/>
      <c r="C36" s="54"/>
      <c r="D36" s="56">
        <v>237</v>
      </c>
      <c r="E36" s="25"/>
      <c r="F36" s="25"/>
      <c r="G36" s="26"/>
      <c r="H36" s="26"/>
      <c r="I36" s="26"/>
      <c r="J36" s="26"/>
      <c r="K36" s="66"/>
      <c r="L36" s="67"/>
      <c r="M36" s="29"/>
      <c r="N36" s="195"/>
    </row>
    <row r="37" spans="1:14" x14ac:dyDescent="0.3">
      <c r="A37" s="21" t="s">
        <v>47</v>
      </c>
      <c r="B37" s="22"/>
      <c r="C37" s="54"/>
      <c r="D37" s="25"/>
      <c r="E37" s="25"/>
      <c r="F37" s="25"/>
      <c r="G37" s="26"/>
      <c r="H37" s="26"/>
      <c r="I37" s="55">
        <v>1476</v>
      </c>
      <c r="J37" s="26"/>
      <c r="K37" s="66"/>
      <c r="L37" s="67"/>
      <c r="M37" s="29"/>
      <c r="N37" s="195"/>
    </row>
    <row r="38" spans="1:14" x14ac:dyDescent="0.3">
      <c r="A38" s="21" t="s">
        <v>48</v>
      </c>
      <c r="B38" s="22"/>
      <c r="C38" s="54"/>
      <c r="D38" s="55">
        <v>520</v>
      </c>
      <c r="E38" s="25"/>
      <c r="F38" s="25"/>
      <c r="G38" s="26"/>
      <c r="H38" s="26"/>
      <c r="I38" s="26"/>
      <c r="J38" s="26"/>
      <c r="K38" s="66"/>
      <c r="L38" s="67"/>
      <c r="M38" s="29"/>
      <c r="N38" s="195"/>
    </row>
    <row r="39" spans="1:14" ht="15" thickBot="1" x14ac:dyDescent="0.35">
      <c r="A39" s="58" t="s">
        <v>49</v>
      </c>
      <c r="B39" s="69"/>
      <c r="C39" s="70"/>
      <c r="D39" s="71"/>
      <c r="E39" s="71"/>
      <c r="F39" s="71"/>
      <c r="G39" s="72"/>
      <c r="H39" s="72"/>
      <c r="I39" s="72"/>
      <c r="J39" s="72"/>
      <c r="K39" s="73">
        <v>4010</v>
      </c>
      <c r="L39" s="74"/>
      <c r="M39" s="75"/>
      <c r="N39" s="196"/>
    </row>
    <row r="40" spans="1:14" s="76" customFormat="1" ht="15" thickBot="1" x14ac:dyDescent="0.35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 thickBot="1" x14ac:dyDescent="0.35">
      <c r="A41" s="77" t="s">
        <v>50</v>
      </c>
      <c r="B41" s="78"/>
      <c r="C41" s="79"/>
      <c r="D41" s="80"/>
      <c r="E41" s="81"/>
      <c r="F41" s="81"/>
      <c r="G41" s="82"/>
      <c r="H41" s="82"/>
      <c r="I41" s="82"/>
      <c r="J41" s="82"/>
      <c r="K41" s="83"/>
      <c r="L41" s="84"/>
      <c r="M41" s="85"/>
      <c r="N41" s="50"/>
    </row>
    <row r="42" spans="1:14" s="51" customFormat="1" ht="15" thickBot="1" x14ac:dyDescent="0.3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50"/>
    </row>
    <row r="43" spans="1:14" ht="15" thickBot="1" x14ac:dyDescent="0.35">
      <c r="A43" s="86" t="s">
        <v>51</v>
      </c>
      <c r="B43" s="87">
        <f t="shared" ref="B43:M43" si="0">SUM(B3:B41)</f>
        <v>0</v>
      </c>
      <c r="C43" s="88">
        <f t="shared" si="0"/>
        <v>47813</v>
      </c>
      <c r="D43" s="89">
        <f t="shared" si="0"/>
        <v>2795</v>
      </c>
      <c r="E43" s="90">
        <f t="shared" si="0"/>
        <v>552</v>
      </c>
      <c r="F43" s="90">
        <f t="shared" si="0"/>
        <v>737</v>
      </c>
      <c r="G43" s="90">
        <f t="shared" si="0"/>
        <v>1611</v>
      </c>
      <c r="H43" s="90">
        <f t="shared" si="0"/>
        <v>1532</v>
      </c>
      <c r="I43" s="90">
        <f t="shared" si="0"/>
        <v>3289</v>
      </c>
      <c r="J43" s="90">
        <f t="shared" si="0"/>
        <v>4444</v>
      </c>
      <c r="K43" s="91">
        <f t="shared" si="0"/>
        <v>4010</v>
      </c>
      <c r="L43" s="87">
        <f t="shared" si="0"/>
        <v>0</v>
      </c>
      <c r="M43" s="88">
        <f t="shared" si="0"/>
        <v>0</v>
      </c>
      <c r="N43" s="50"/>
    </row>
    <row r="44" spans="1:14" s="51" customFormat="1" ht="15" thickBot="1" x14ac:dyDescent="0.3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50"/>
    </row>
    <row r="45" spans="1:14" ht="15" thickBot="1" x14ac:dyDescent="0.35">
      <c r="A45" s="86" t="s">
        <v>52</v>
      </c>
      <c r="B45" s="92">
        <f t="shared" ref="B45:M45" si="1">SUM(B3:B41)</f>
        <v>0</v>
      </c>
      <c r="C45" s="93">
        <f t="shared" si="1"/>
        <v>47813</v>
      </c>
      <c r="D45" s="94">
        <f t="shared" si="1"/>
        <v>2795</v>
      </c>
      <c r="E45" s="95">
        <f t="shared" si="1"/>
        <v>552</v>
      </c>
      <c r="F45" s="95">
        <f t="shared" si="1"/>
        <v>737</v>
      </c>
      <c r="G45" s="95">
        <f t="shared" si="1"/>
        <v>1611</v>
      </c>
      <c r="H45" s="95">
        <f t="shared" si="1"/>
        <v>1532</v>
      </c>
      <c r="I45" s="95">
        <f t="shared" si="1"/>
        <v>3289</v>
      </c>
      <c r="J45" s="95">
        <f t="shared" si="1"/>
        <v>4444</v>
      </c>
      <c r="K45" s="96">
        <f t="shared" si="1"/>
        <v>4010</v>
      </c>
      <c r="L45" s="92">
        <f t="shared" si="1"/>
        <v>0</v>
      </c>
      <c r="M45" s="93">
        <f t="shared" si="1"/>
        <v>0</v>
      </c>
      <c r="N45" s="50"/>
    </row>
    <row r="46" spans="1:14" s="51" customFormat="1" ht="15" thickBot="1" x14ac:dyDescent="0.3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50"/>
    </row>
    <row r="47" spans="1:14" x14ac:dyDescent="0.3">
      <c r="A47" s="159" t="s">
        <v>53</v>
      </c>
      <c r="B47" s="160" t="s">
        <v>54</v>
      </c>
      <c r="C47" s="161" t="s">
        <v>55</v>
      </c>
      <c r="D47" s="162" t="s">
        <v>56</v>
      </c>
      <c r="E47" s="163" t="s">
        <v>56</v>
      </c>
      <c r="F47" s="163" t="s">
        <v>56</v>
      </c>
      <c r="G47" s="163" t="s">
        <v>57</v>
      </c>
      <c r="H47" s="163" t="s">
        <v>57</v>
      </c>
      <c r="I47" s="163" t="s">
        <v>57</v>
      </c>
      <c r="J47" s="164" t="s">
        <v>57</v>
      </c>
      <c r="K47" s="165" t="s">
        <v>57</v>
      </c>
      <c r="L47" s="166" t="s">
        <v>57</v>
      </c>
      <c r="M47" s="167" t="s">
        <v>58</v>
      </c>
      <c r="N47" s="104"/>
    </row>
    <row r="48" spans="1:14" ht="15" thickBot="1" x14ac:dyDescent="0.35">
      <c r="A48" s="168" t="s">
        <v>14</v>
      </c>
      <c r="B48" s="169">
        <v>0</v>
      </c>
      <c r="C48" s="170">
        <v>13</v>
      </c>
      <c r="D48" s="171">
        <v>12.5</v>
      </c>
      <c r="E48" s="172">
        <v>12.5</v>
      </c>
      <c r="F48" s="172">
        <v>12.5</v>
      </c>
      <c r="G48" s="172">
        <v>12.7</v>
      </c>
      <c r="H48" s="172">
        <v>12.7</v>
      </c>
      <c r="I48" s="173">
        <v>12.7</v>
      </c>
      <c r="J48" s="173">
        <v>12.8</v>
      </c>
      <c r="K48" s="173">
        <v>12.8</v>
      </c>
      <c r="L48" s="174">
        <v>0</v>
      </c>
      <c r="M48" s="175">
        <v>0</v>
      </c>
      <c r="N48" s="104"/>
    </row>
    <row r="49" spans="1:14" ht="15" thickBot="1" x14ac:dyDescent="0.35">
      <c r="A49" s="153"/>
      <c r="B49" s="108"/>
      <c r="C49" s="108"/>
      <c r="D49" s="108"/>
      <c r="E49" s="108"/>
      <c r="F49" s="108"/>
      <c r="G49" s="108"/>
      <c r="H49" s="108"/>
      <c r="I49" s="153"/>
      <c r="J49" s="153"/>
      <c r="K49" s="153"/>
      <c r="L49" s="153"/>
      <c r="M49" s="153"/>
      <c r="N49" s="104"/>
    </row>
    <row r="50" spans="1:14" ht="15" thickBot="1" x14ac:dyDescent="0.35">
      <c r="A50" s="77" t="s">
        <v>59</v>
      </c>
      <c r="B50" s="109">
        <f t="shared" ref="B50:M50" si="2">(B43*B48)</f>
        <v>0</v>
      </c>
      <c r="C50" s="110">
        <f t="shared" si="2"/>
        <v>621569</v>
      </c>
      <c r="D50" s="111">
        <f t="shared" si="2"/>
        <v>34937.5</v>
      </c>
      <c r="E50" s="112">
        <f t="shared" si="2"/>
        <v>6900</v>
      </c>
      <c r="F50" s="112">
        <f t="shared" si="2"/>
        <v>9212.5</v>
      </c>
      <c r="G50" s="112">
        <f t="shared" si="2"/>
        <v>20459.699999999997</v>
      </c>
      <c r="H50" s="112">
        <f t="shared" si="2"/>
        <v>19456.399999999998</v>
      </c>
      <c r="I50" s="112">
        <f t="shared" si="2"/>
        <v>41770.299999999996</v>
      </c>
      <c r="J50" s="112">
        <f t="shared" si="2"/>
        <v>56883.200000000004</v>
      </c>
      <c r="K50" s="113">
        <f t="shared" si="2"/>
        <v>51328</v>
      </c>
      <c r="L50" s="109">
        <f t="shared" si="2"/>
        <v>0</v>
      </c>
      <c r="M50" s="114">
        <f t="shared" si="2"/>
        <v>0</v>
      </c>
      <c r="N50" s="115" t="s">
        <v>60</v>
      </c>
    </row>
    <row r="51" spans="1:14" ht="15" thickBot="1" x14ac:dyDescent="0.35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04"/>
    </row>
    <row r="52" spans="1:14" x14ac:dyDescent="0.3">
      <c r="A52" s="97" t="s">
        <v>61</v>
      </c>
      <c r="B52" s="98"/>
      <c r="C52" s="99"/>
      <c r="D52" s="100" t="s">
        <v>62</v>
      </c>
      <c r="E52" s="101" t="s">
        <v>62</v>
      </c>
      <c r="F52" s="101" t="s">
        <v>62</v>
      </c>
      <c r="G52" s="101" t="s">
        <v>62</v>
      </c>
      <c r="H52" s="101" t="s">
        <v>63</v>
      </c>
      <c r="I52" s="102" t="s">
        <v>63</v>
      </c>
      <c r="J52" s="101" t="s">
        <v>63</v>
      </c>
      <c r="K52" s="116" t="s">
        <v>63</v>
      </c>
      <c r="L52" s="117" t="s">
        <v>63</v>
      </c>
      <c r="M52" s="103" t="s">
        <v>63</v>
      </c>
      <c r="N52" s="118"/>
    </row>
    <row r="53" spans="1:14" ht="15" thickBot="1" x14ac:dyDescent="0.35">
      <c r="A53" s="105" t="s">
        <v>64</v>
      </c>
      <c r="B53" s="119"/>
      <c r="C53" s="120"/>
      <c r="D53" s="106">
        <v>0.108</v>
      </c>
      <c r="E53" s="106">
        <v>0.108</v>
      </c>
      <c r="F53" s="106">
        <v>0.108</v>
      </c>
      <c r="G53" s="106">
        <v>0.108</v>
      </c>
      <c r="H53" s="106">
        <v>0.108</v>
      </c>
      <c r="I53" s="106">
        <v>0.108</v>
      </c>
      <c r="J53" s="106">
        <v>0.108</v>
      </c>
      <c r="K53" s="106">
        <v>0.108</v>
      </c>
      <c r="L53" s="121">
        <v>0</v>
      </c>
      <c r="M53" s="122">
        <v>0</v>
      </c>
      <c r="N53" s="104"/>
    </row>
    <row r="54" spans="1:14" ht="15" thickBot="1" x14ac:dyDescent="0.35">
      <c r="A54" s="153"/>
      <c r="B54" s="153"/>
      <c r="C54" s="153"/>
      <c r="D54" s="153"/>
      <c r="E54" s="108"/>
      <c r="F54" s="108"/>
      <c r="G54" s="108"/>
      <c r="H54" s="153"/>
      <c r="I54" s="153"/>
      <c r="J54" s="153"/>
      <c r="K54" s="153"/>
      <c r="L54" s="153"/>
      <c r="M54" s="153"/>
      <c r="N54" s="118"/>
    </row>
    <row r="55" spans="1:14" ht="15" thickBot="1" x14ac:dyDescent="0.35">
      <c r="A55" s="77" t="s">
        <v>65</v>
      </c>
      <c r="B55" s="123"/>
      <c r="C55" s="124"/>
      <c r="D55" s="125">
        <f>(D45*D53)</f>
        <v>301.86</v>
      </c>
      <c r="E55" s="126">
        <f>(E45*E53)</f>
        <v>59.616</v>
      </c>
      <c r="F55" s="126">
        <f>(F45*F53)</f>
        <v>79.596000000000004</v>
      </c>
      <c r="G55" s="126">
        <f>(G45*G53)</f>
        <v>173.988</v>
      </c>
      <c r="H55" s="126">
        <f t="shared" ref="H55" si="3">(H45*H53)</f>
        <v>165.45599999999999</v>
      </c>
      <c r="I55" s="126">
        <f>(I45*I53)</f>
        <v>355.21199999999999</v>
      </c>
      <c r="J55" s="126">
        <f>(J45*J53)</f>
        <v>479.952</v>
      </c>
      <c r="K55" s="127">
        <f>(K45*K53)</f>
        <v>433.08</v>
      </c>
      <c r="L55" s="128">
        <f>(L45*L53)</f>
        <v>0</v>
      </c>
      <c r="M55" s="129">
        <f>(M45*M53)</f>
        <v>0</v>
      </c>
      <c r="N55" s="104"/>
    </row>
    <row r="56" spans="1:14" ht="15" thickBot="1" x14ac:dyDescent="0.35">
      <c r="A56" s="153"/>
      <c r="B56" s="153"/>
      <c r="C56" s="153"/>
      <c r="D56" s="153"/>
      <c r="E56" s="130"/>
      <c r="F56" s="130"/>
      <c r="G56" s="130"/>
      <c r="H56" s="130"/>
      <c r="I56" s="130"/>
      <c r="J56" s="130"/>
      <c r="K56" s="130"/>
      <c r="L56" s="130"/>
      <c r="M56" s="130"/>
      <c r="N56" s="104"/>
    </row>
    <row r="57" spans="1:14" ht="15" thickBot="1" x14ac:dyDescent="0.35">
      <c r="A57" s="86" t="s">
        <v>66</v>
      </c>
      <c r="B57" s="187">
        <f>SUM(B43:M43)</f>
        <v>66783</v>
      </c>
      <c r="C57" s="188"/>
      <c r="D57" s="131" t="s">
        <v>67</v>
      </c>
      <c r="E57" s="189">
        <v>45178</v>
      </c>
      <c r="F57" s="189"/>
      <c r="G57" s="189"/>
      <c r="H57" s="189"/>
      <c r="I57" s="190" t="s">
        <v>106</v>
      </c>
      <c r="J57" s="190"/>
      <c r="K57" s="190"/>
      <c r="L57" s="190"/>
      <c r="M57" s="190"/>
      <c r="N57" s="190"/>
    </row>
    <row r="58" spans="1:14" ht="15" thickBot="1" x14ac:dyDescent="0.35">
      <c r="A58" s="86" t="s">
        <v>68</v>
      </c>
      <c r="B58" s="187">
        <f>(I82+I83)</f>
        <v>346</v>
      </c>
      <c r="C58" s="188"/>
      <c r="D58" s="131" t="s">
        <v>67</v>
      </c>
      <c r="E58" s="202" t="s">
        <v>69</v>
      </c>
      <c r="F58" s="202"/>
      <c r="G58" s="202"/>
      <c r="H58" s="202"/>
      <c r="I58" s="186">
        <f>(I59+I60)</f>
        <v>66816</v>
      </c>
      <c r="J58" s="186"/>
      <c r="K58" s="186"/>
      <c r="L58" s="186"/>
      <c r="M58" s="186"/>
      <c r="N58" s="186"/>
    </row>
    <row r="59" spans="1:14" ht="15" thickBot="1" x14ac:dyDescent="0.35">
      <c r="A59" s="153"/>
      <c r="B59" s="132"/>
      <c r="C59" s="132"/>
      <c r="D59" s="131"/>
      <c r="E59" s="202" t="s">
        <v>70</v>
      </c>
      <c r="F59" s="202"/>
      <c r="G59" s="202"/>
      <c r="H59" s="202"/>
      <c r="I59" s="186">
        <v>66816</v>
      </c>
      <c r="J59" s="186"/>
      <c r="K59" s="186"/>
      <c r="L59" s="186"/>
      <c r="M59" s="186"/>
      <c r="N59" s="186"/>
    </row>
    <row r="60" spans="1:14" ht="15" thickBot="1" x14ac:dyDescent="0.35">
      <c r="A60" s="86" t="s">
        <v>71</v>
      </c>
      <c r="B60" s="187">
        <f>(B57-B58)</f>
        <v>66437</v>
      </c>
      <c r="C60" s="188"/>
      <c r="D60" s="131" t="s">
        <v>67</v>
      </c>
      <c r="E60" s="202" t="s">
        <v>72</v>
      </c>
      <c r="F60" s="202"/>
      <c r="G60" s="202"/>
      <c r="H60" s="202"/>
      <c r="I60" s="186">
        <v>0</v>
      </c>
      <c r="J60" s="186"/>
      <c r="K60" s="186"/>
      <c r="L60" s="186"/>
      <c r="M60" s="186"/>
      <c r="N60" s="186"/>
    </row>
    <row r="61" spans="1:14" ht="15" thickBot="1" x14ac:dyDescent="0.35">
      <c r="A61" s="153"/>
      <c r="B61" s="133"/>
      <c r="C61" s="133"/>
      <c r="D61" s="131"/>
      <c r="E61" s="202" t="s">
        <v>73</v>
      </c>
      <c r="F61" s="202"/>
      <c r="G61" s="202"/>
      <c r="H61" s="202"/>
      <c r="I61" s="186">
        <v>0</v>
      </c>
      <c r="J61" s="186"/>
      <c r="K61" s="186"/>
      <c r="L61" s="186"/>
      <c r="M61" s="186"/>
      <c r="N61" s="186"/>
    </row>
    <row r="62" spans="1:14" ht="15" thickBot="1" x14ac:dyDescent="0.35">
      <c r="A62" s="86" t="s">
        <v>74</v>
      </c>
      <c r="B62" s="187">
        <f>SUM(B50:M50)</f>
        <v>862516.6</v>
      </c>
      <c r="C62" s="188"/>
      <c r="D62" s="131" t="s">
        <v>60</v>
      </c>
      <c r="E62" s="202" t="s">
        <v>75</v>
      </c>
      <c r="F62" s="202"/>
      <c r="G62" s="202"/>
      <c r="H62" s="202"/>
      <c r="I62" s="186">
        <v>66816</v>
      </c>
      <c r="J62" s="186"/>
      <c r="K62" s="186"/>
      <c r="L62" s="186"/>
      <c r="M62" s="186"/>
      <c r="N62" s="186"/>
    </row>
    <row r="63" spans="1:14" ht="15" thickBot="1" x14ac:dyDescent="0.35">
      <c r="A63" s="86" t="s">
        <v>76</v>
      </c>
      <c r="B63" s="187">
        <f>SUM(B55:M55)</f>
        <v>2048.7600000000002</v>
      </c>
      <c r="C63" s="188"/>
      <c r="D63" s="131" t="s">
        <v>60</v>
      </c>
      <c r="E63" s="201" t="s">
        <v>77</v>
      </c>
      <c r="F63" s="201"/>
      <c r="G63" s="201"/>
      <c r="H63" s="201"/>
      <c r="I63" s="201"/>
      <c r="J63" s="201"/>
      <c r="K63" s="201"/>
      <c r="L63" s="201"/>
      <c r="M63" s="201"/>
      <c r="N63" s="201"/>
    </row>
    <row r="64" spans="1:14" ht="15" thickBot="1" x14ac:dyDescent="0.35">
      <c r="A64" s="153"/>
      <c r="B64" s="133"/>
      <c r="C64" s="133"/>
      <c r="D64" s="131"/>
      <c r="E64" s="202" t="s">
        <v>78</v>
      </c>
      <c r="F64" s="202"/>
      <c r="G64" s="202"/>
      <c r="H64" s="202"/>
      <c r="I64" s="186">
        <v>56</v>
      </c>
      <c r="J64" s="186"/>
      <c r="K64" s="186"/>
      <c r="L64" s="186"/>
      <c r="M64" s="186"/>
      <c r="N64" s="186"/>
    </row>
    <row r="65" spans="1:14" ht="15" thickBot="1" x14ac:dyDescent="0.35">
      <c r="A65" s="86" t="s">
        <v>79</v>
      </c>
      <c r="B65" s="187">
        <f>(B62+B63)</f>
        <v>864565.36</v>
      </c>
      <c r="C65" s="188"/>
      <c r="D65" s="131" t="s">
        <v>60</v>
      </c>
      <c r="E65" s="202" t="s">
        <v>80</v>
      </c>
      <c r="F65" s="202"/>
      <c r="G65" s="202"/>
      <c r="H65" s="202"/>
      <c r="I65" s="186">
        <v>0</v>
      </c>
      <c r="J65" s="186"/>
      <c r="K65" s="186"/>
      <c r="L65" s="186"/>
      <c r="M65" s="186"/>
      <c r="N65" s="186"/>
    </row>
    <row r="66" spans="1:14" ht="15" thickBot="1" x14ac:dyDescent="0.35">
      <c r="A66" s="153"/>
      <c r="B66" s="133"/>
      <c r="C66" s="133"/>
      <c r="D66" s="153"/>
      <c r="E66" s="199" t="s">
        <v>81</v>
      </c>
      <c r="F66" s="199"/>
      <c r="G66" s="199"/>
      <c r="H66" s="199"/>
      <c r="I66" s="200">
        <v>41999</v>
      </c>
      <c r="J66" s="200"/>
      <c r="K66" s="200"/>
      <c r="L66" s="200"/>
      <c r="M66" s="200"/>
      <c r="N66" s="200"/>
    </row>
    <row r="67" spans="1:14" ht="15" thickBot="1" x14ac:dyDescent="0.35">
      <c r="A67" s="86" t="s">
        <v>82</v>
      </c>
      <c r="B67" s="203">
        <f>(B65/B60)</f>
        <v>13.013311257281334</v>
      </c>
      <c r="C67" s="204"/>
      <c r="D67" s="131" t="s">
        <v>60</v>
      </c>
      <c r="E67" s="199" t="s">
        <v>83</v>
      </c>
      <c r="F67" s="199"/>
      <c r="G67" s="199"/>
      <c r="H67" s="199"/>
      <c r="I67" s="200">
        <v>0</v>
      </c>
      <c r="J67" s="200"/>
      <c r="K67" s="200"/>
      <c r="L67" s="200"/>
      <c r="M67" s="200"/>
      <c r="N67" s="200"/>
    </row>
    <row r="68" spans="1:14" ht="15" thickBot="1" x14ac:dyDescent="0.35">
      <c r="A68" s="48"/>
      <c r="B68" s="134"/>
      <c r="C68" s="134"/>
      <c r="D68" s="153"/>
      <c r="E68" s="199" t="s">
        <v>84</v>
      </c>
      <c r="F68" s="199"/>
      <c r="G68" s="199"/>
      <c r="H68" s="199"/>
      <c r="I68" s="200">
        <v>0</v>
      </c>
      <c r="J68" s="200"/>
      <c r="K68" s="200"/>
      <c r="L68" s="200"/>
      <c r="M68" s="200"/>
      <c r="N68" s="200"/>
    </row>
    <row r="69" spans="1:14" ht="15" thickBot="1" x14ac:dyDescent="0.35">
      <c r="A69" s="86" t="s">
        <v>85</v>
      </c>
      <c r="B69" s="206">
        <v>0</v>
      </c>
      <c r="C69" s="207"/>
      <c r="D69" s="131" t="s">
        <v>67</v>
      </c>
      <c r="E69" s="199" t="s">
        <v>86</v>
      </c>
      <c r="F69" s="199"/>
      <c r="G69" s="199"/>
      <c r="H69" s="199"/>
      <c r="I69" s="200">
        <v>0</v>
      </c>
      <c r="J69" s="200"/>
      <c r="K69" s="200"/>
      <c r="L69" s="200"/>
      <c r="M69" s="200"/>
      <c r="N69" s="200"/>
    </row>
    <row r="70" spans="1:14" ht="15" thickBot="1" x14ac:dyDescent="0.35">
      <c r="A70" s="48"/>
      <c r="B70" s="135"/>
      <c r="C70" s="135"/>
      <c r="D70" s="131"/>
      <c r="E70" s="199" t="s">
        <v>87</v>
      </c>
      <c r="F70" s="199"/>
      <c r="G70" s="199"/>
      <c r="H70" s="199"/>
      <c r="I70" s="200">
        <v>66816</v>
      </c>
      <c r="J70" s="200"/>
      <c r="K70" s="200"/>
      <c r="L70" s="200"/>
      <c r="M70" s="200"/>
      <c r="N70" s="200"/>
    </row>
    <row r="71" spans="1:14" ht="15" thickBot="1" x14ac:dyDescent="0.35">
      <c r="A71" s="86" t="s">
        <v>88</v>
      </c>
      <c r="B71" s="206">
        <f>I79+I81</f>
        <v>570</v>
      </c>
      <c r="C71" s="207"/>
      <c r="D71" s="131" t="s">
        <v>67</v>
      </c>
      <c r="E71" s="199" t="s">
        <v>89</v>
      </c>
      <c r="F71" s="199"/>
      <c r="G71" s="199"/>
      <c r="H71" s="199"/>
      <c r="I71" s="200">
        <v>0</v>
      </c>
      <c r="J71" s="200"/>
      <c r="K71" s="200"/>
      <c r="L71" s="200"/>
      <c r="M71" s="200"/>
      <c r="N71" s="200"/>
    </row>
    <row r="72" spans="1:14" x14ac:dyDescent="0.3">
      <c r="A72" s="208">
        <v>45178</v>
      </c>
      <c r="B72" s="208"/>
      <c r="C72" s="208"/>
      <c r="D72" s="153"/>
      <c r="E72" s="199" t="s">
        <v>90</v>
      </c>
      <c r="F72" s="199"/>
      <c r="G72" s="199"/>
      <c r="H72" s="199"/>
      <c r="I72" s="200">
        <v>-36735</v>
      </c>
      <c r="J72" s="200"/>
      <c r="K72" s="200"/>
      <c r="L72" s="200"/>
      <c r="M72" s="200"/>
      <c r="N72" s="200"/>
    </row>
    <row r="73" spans="1:14" x14ac:dyDescent="0.3">
      <c r="A73" s="208"/>
      <c r="B73" s="208"/>
      <c r="C73" s="208"/>
      <c r="D73" s="153"/>
      <c r="E73" s="153"/>
      <c r="F73" s="136"/>
      <c r="G73" s="136"/>
      <c r="H73" s="136"/>
      <c r="I73" s="137"/>
      <c r="J73" s="137"/>
      <c r="K73" s="137"/>
      <c r="L73" s="137"/>
      <c r="M73" s="137"/>
      <c r="N73" s="138"/>
    </row>
    <row r="74" spans="1:14" x14ac:dyDescent="0.3">
      <c r="A74" s="208"/>
      <c r="B74" s="208"/>
      <c r="C74" s="208"/>
      <c r="D74" s="153"/>
      <c r="E74" s="199" t="s">
        <v>91</v>
      </c>
      <c r="F74" s="199"/>
      <c r="G74" s="199"/>
      <c r="H74" s="199"/>
      <c r="I74" s="200">
        <f>(I66+I67+I68+I69+I70+I72+I75+I71)</f>
        <v>72136</v>
      </c>
      <c r="J74" s="200"/>
      <c r="K74" s="200"/>
      <c r="L74" s="200"/>
      <c r="M74" s="200"/>
      <c r="N74" s="200"/>
    </row>
    <row r="75" spans="1:14" x14ac:dyDescent="0.3">
      <c r="A75" s="208"/>
      <c r="B75" s="208"/>
      <c r="C75" s="208"/>
      <c r="D75" s="153"/>
      <c r="E75" s="199" t="s">
        <v>92</v>
      </c>
      <c r="F75" s="199"/>
      <c r="G75" s="199"/>
      <c r="H75" s="199"/>
      <c r="I75" s="200">
        <f>(I64+I65)</f>
        <v>56</v>
      </c>
      <c r="J75" s="200"/>
      <c r="K75" s="200"/>
      <c r="L75" s="200"/>
      <c r="M75" s="200"/>
      <c r="N75" s="200"/>
    </row>
    <row r="76" spans="1:14" x14ac:dyDescent="0.3">
      <c r="A76" s="208"/>
      <c r="B76" s="208"/>
      <c r="C76" s="208"/>
      <c r="D76" s="153"/>
      <c r="E76" s="153"/>
      <c r="F76" s="139"/>
      <c r="G76" s="151"/>
      <c r="H76" s="151"/>
      <c r="I76" s="152"/>
      <c r="J76" s="152"/>
      <c r="K76" s="152"/>
      <c r="L76" s="152"/>
      <c r="M76" s="152"/>
      <c r="N76" s="142"/>
    </row>
    <row r="77" spans="1:14" x14ac:dyDescent="0.3">
      <c r="A77" s="205" t="s">
        <v>106</v>
      </c>
      <c r="B77" s="205"/>
      <c r="C77" s="205"/>
      <c r="D77" s="153"/>
      <c r="E77" s="202" t="s">
        <v>93</v>
      </c>
      <c r="F77" s="202"/>
      <c r="G77" s="202"/>
      <c r="H77" s="202"/>
      <c r="I77" s="186">
        <v>0</v>
      </c>
      <c r="J77" s="186"/>
      <c r="K77" s="186"/>
      <c r="L77" s="186"/>
      <c r="M77" s="186"/>
      <c r="N77" s="186"/>
    </row>
    <row r="78" spans="1:14" x14ac:dyDescent="0.3">
      <c r="A78" s="144"/>
      <c r="B78" s="145"/>
      <c r="C78" s="145"/>
      <c r="D78" s="146"/>
      <c r="E78" s="202" t="s">
        <v>94</v>
      </c>
      <c r="F78" s="202"/>
      <c r="G78" s="202"/>
      <c r="H78" s="202"/>
      <c r="I78" s="186">
        <v>41250</v>
      </c>
      <c r="J78" s="186"/>
      <c r="K78" s="186"/>
      <c r="L78" s="186"/>
      <c r="M78" s="186"/>
      <c r="N78" s="186"/>
    </row>
    <row r="79" spans="1:14" x14ac:dyDescent="0.3">
      <c r="A79" s="144"/>
      <c r="B79" s="145"/>
      <c r="C79" s="145"/>
      <c r="D79" s="146"/>
      <c r="E79" s="202" t="s">
        <v>95</v>
      </c>
      <c r="F79" s="202"/>
      <c r="G79" s="202"/>
      <c r="H79" s="202"/>
      <c r="I79" s="209">
        <v>140</v>
      </c>
      <c r="J79" s="209"/>
      <c r="K79" s="209"/>
      <c r="L79" s="209"/>
      <c r="M79" s="209"/>
      <c r="N79" s="209"/>
    </row>
    <row r="80" spans="1:14" x14ac:dyDescent="0.3">
      <c r="A80" s="144"/>
      <c r="B80" s="145"/>
      <c r="C80" s="145"/>
      <c r="D80" s="146"/>
      <c r="E80" s="202" t="s">
        <v>96</v>
      </c>
      <c r="F80" s="202"/>
      <c r="G80" s="202"/>
      <c r="H80" s="202"/>
      <c r="I80" s="186">
        <v>30411</v>
      </c>
      <c r="J80" s="186"/>
      <c r="K80" s="186"/>
      <c r="L80" s="186"/>
      <c r="M80" s="186"/>
      <c r="N80" s="186"/>
    </row>
    <row r="81" spans="1:14" x14ac:dyDescent="0.3">
      <c r="A81" s="153"/>
      <c r="B81" s="153"/>
      <c r="C81" s="153"/>
      <c r="D81" s="146"/>
      <c r="E81" s="202" t="s">
        <v>97</v>
      </c>
      <c r="F81" s="202"/>
      <c r="G81" s="202"/>
      <c r="H81" s="202"/>
      <c r="I81" s="186">
        <v>430</v>
      </c>
      <c r="J81" s="186"/>
      <c r="K81" s="186"/>
      <c r="L81" s="186"/>
      <c r="M81" s="186"/>
      <c r="N81" s="186"/>
    </row>
    <row r="82" spans="1:14" x14ac:dyDescent="0.3">
      <c r="A82" s="146"/>
      <c r="B82" s="146"/>
      <c r="C82" s="146"/>
      <c r="D82" s="146"/>
      <c r="E82" s="202" t="s">
        <v>98</v>
      </c>
      <c r="F82" s="202"/>
      <c r="G82" s="202"/>
      <c r="H82" s="202"/>
      <c r="I82" s="186">
        <v>0</v>
      </c>
      <c r="J82" s="186"/>
      <c r="K82" s="186"/>
      <c r="L82" s="186"/>
      <c r="M82" s="186"/>
      <c r="N82" s="186"/>
    </row>
    <row r="83" spans="1:14" x14ac:dyDescent="0.3">
      <c r="A83" s="146"/>
      <c r="B83" s="146"/>
      <c r="C83" s="146"/>
      <c r="D83" s="146"/>
      <c r="E83" s="202" t="s">
        <v>99</v>
      </c>
      <c r="F83" s="202"/>
      <c r="G83" s="202"/>
      <c r="H83" s="202"/>
      <c r="I83" s="186">
        <v>346</v>
      </c>
      <c r="J83" s="186"/>
      <c r="K83" s="186"/>
      <c r="L83" s="186"/>
      <c r="M83" s="186"/>
      <c r="N83" s="186"/>
    </row>
    <row r="84" spans="1:14" x14ac:dyDescent="0.3">
      <c r="A84" s="146"/>
      <c r="B84" s="146"/>
      <c r="C84" s="146"/>
      <c r="D84" s="146"/>
      <c r="E84" s="149"/>
      <c r="F84" s="149"/>
      <c r="G84" s="149"/>
      <c r="H84" s="149"/>
      <c r="I84" s="150"/>
      <c r="J84" s="150"/>
      <c r="K84" s="150"/>
      <c r="L84" s="150"/>
      <c r="M84" s="150"/>
      <c r="N84" s="150"/>
    </row>
    <row r="85" spans="1:14" x14ac:dyDescent="0.3">
      <c r="A85" s="146"/>
      <c r="B85" s="146"/>
      <c r="C85" s="146"/>
      <c r="D85" s="146"/>
      <c r="E85" s="202" t="s">
        <v>100</v>
      </c>
      <c r="F85" s="202"/>
      <c r="G85" s="202"/>
      <c r="H85" s="202"/>
      <c r="I85" s="186">
        <f>SUM(I77:N83)</f>
        <v>72577</v>
      </c>
      <c r="J85" s="186"/>
      <c r="K85" s="186"/>
      <c r="L85" s="186"/>
      <c r="M85" s="186"/>
      <c r="N85" s="186"/>
    </row>
    <row r="86" spans="1:14" x14ac:dyDescent="0.3">
      <c r="A86" s="146"/>
      <c r="B86" s="146"/>
      <c r="C86" s="146"/>
      <c r="D86" s="146"/>
      <c r="E86" s="149"/>
      <c r="F86" s="149"/>
      <c r="G86" s="149"/>
      <c r="H86" s="149"/>
      <c r="I86" s="150"/>
      <c r="J86" s="150"/>
      <c r="K86" s="150"/>
      <c r="L86" s="150"/>
      <c r="M86" s="150"/>
      <c r="N86" s="150"/>
    </row>
    <row r="87" spans="1:14" ht="15" thickBot="1" x14ac:dyDescent="0.35">
      <c r="A87" s="210">
        <f ca="1">NOW()</f>
        <v>45495.48839953704</v>
      </c>
      <c r="B87" s="210"/>
      <c r="C87" s="210"/>
      <c r="D87" s="210"/>
      <c r="E87" s="199" t="s">
        <v>101</v>
      </c>
      <c r="F87" s="199"/>
      <c r="G87" s="199"/>
      <c r="H87" s="199"/>
      <c r="I87" s="200">
        <f>(I85-I74)</f>
        <v>441</v>
      </c>
      <c r="J87" s="200"/>
      <c r="K87" s="200"/>
      <c r="L87" s="200"/>
      <c r="M87" s="200"/>
      <c r="N87" s="200"/>
    </row>
    <row r="88" spans="1:14" ht="15" thickTop="1" x14ac:dyDescent="0.3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04"/>
    </row>
    <row r="89" spans="1:14" x14ac:dyDescent="0.3">
      <c r="A89" s="146"/>
      <c r="B89" s="146"/>
      <c r="C89" s="146"/>
      <c r="D89" s="146"/>
    </row>
  </sheetData>
  <mergeCells count="70">
    <mergeCell ref="E81:H81"/>
    <mergeCell ref="I81:N81"/>
    <mergeCell ref="A87:D87"/>
    <mergeCell ref="E87:H87"/>
    <mergeCell ref="I87:N87"/>
    <mergeCell ref="E82:H82"/>
    <mergeCell ref="I82:N82"/>
    <mergeCell ref="E83:H83"/>
    <mergeCell ref="I83:N83"/>
    <mergeCell ref="E85:H85"/>
    <mergeCell ref="I85:N85"/>
    <mergeCell ref="I71:N71"/>
    <mergeCell ref="I77:N77"/>
    <mergeCell ref="E79:H79"/>
    <mergeCell ref="I79:N79"/>
    <mergeCell ref="E80:H80"/>
    <mergeCell ref="I80:N80"/>
    <mergeCell ref="E78:H78"/>
    <mergeCell ref="I78:N78"/>
    <mergeCell ref="A77:C77"/>
    <mergeCell ref="E77:H77"/>
    <mergeCell ref="B69:C69"/>
    <mergeCell ref="E69:H69"/>
    <mergeCell ref="I69:N69"/>
    <mergeCell ref="A72:C76"/>
    <mergeCell ref="E72:H72"/>
    <mergeCell ref="I72:N72"/>
    <mergeCell ref="E74:H74"/>
    <mergeCell ref="I74:N74"/>
    <mergeCell ref="E75:H75"/>
    <mergeCell ref="I75:N75"/>
    <mergeCell ref="E70:H70"/>
    <mergeCell ref="I70:N70"/>
    <mergeCell ref="B71:C71"/>
    <mergeCell ref="E71:H71"/>
    <mergeCell ref="E64:H64"/>
    <mergeCell ref="I64:N64"/>
    <mergeCell ref="B65:C65"/>
    <mergeCell ref="E65:H65"/>
    <mergeCell ref="I65:N65"/>
    <mergeCell ref="E66:H66"/>
    <mergeCell ref="I66:N66"/>
    <mergeCell ref="B67:C67"/>
    <mergeCell ref="E67:H67"/>
    <mergeCell ref="I67:N67"/>
    <mergeCell ref="E68:H68"/>
    <mergeCell ref="I68:N68"/>
    <mergeCell ref="B63:C63"/>
    <mergeCell ref="E63:N63"/>
    <mergeCell ref="B58:C58"/>
    <mergeCell ref="E58:H58"/>
    <mergeCell ref="I58:N58"/>
    <mergeCell ref="E59:H59"/>
    <mergeCell ref="I59:N59"/>
    <mergeCell ref="B60:C60"/>
    <mergeCell ref="E60:H60"/>
    <mergeCell ref="I60:N60"/>
    <mergeCell ref="E61:H61"/>
    <mergeCell ref="I61:N61"/>
    <mergeCell ref="B62:C62"/>
    <mergeCell ref="E62:H62"/>
    <mergeCell ref="I62:N62"/>
    <mergeCell ref="B57:C57"/>
    <mergeCell ref="E57:H57"/>
    <mergeCell ref="I57:N57"/>
    <mergeCell ref="A1:A2"/>
    <mergeCell ref="N1:N10"/>
    <mergeCell ref="N12:N27"/>
    <mergeCell ref="N29:N39"/>
    <mergeCell ref="A40:N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34</vt:i4>
      </vt:variant>
    </vt:vector>
  </HeadingPairs>
  <TitlesOfParts>
    <vt:vector size="34" baseType="lpstr">
      <vt:lpstr>01.09.23</vt:lpstr>
      <vt:lpstr>02.09.23</vt:lpstr>
      <vt:lpstr>03.09.23</vt:lpstr>
      <vt:lpstr>04.09.23</vt:lpstr>
      <vt:lpstr>05.09.23</vt:lpstr>
      <vt:lpstr>06.09.23</vt:lpstr>
      <vt:lpstr>07.09.23</vt:lpstr>
      <vt:lpstr>08.09.23</vt:lpstr>
      <vt:lpstr>09.09.23</vt:lpstr>
      <vt:lpstr>10.09.23</vt:lpstr>
      <vt:lpstr>11.09.23</vt:lpstr>
      <vt:lpstr>12.09.23</vt:lpstr>
      <vt:lpstr>13.09.23</vt:lpstr>
      <vt:lpstr>14.09.23</vt:lpstr>
      <vt:lpstr>15.09.23</vt:lpstr>
      <vt:lpstr>16.09.2023</vt:lpstr>
      <vt:lpstr>17.09.2023</vt:lpstr>
      <vt:lpstr>18.09.23</vt:lpstr>
      <vt:lpstr>19.09.23</vt:lpstr>
      <vt:lpstr>20.09.23</vt:lpstr>
      <vt:lpstr>21.09.2023</vt:lpstr>
      <vt:lpstr>22.08.23</vt:lpstr>
      <vt:lpstr>23.08.2023</vt:lpstr>
      <vt:lpstr>24.09.23</vt:lpstr>
      <vt:lpstr>25.09.23</vt:lpstr>
      <vt:lpstr>26.09.23</vt:lpstr>
      <vt:lpstr>27.09.23</vt:lpstr>
      <vt:lpstr>28.09.23</vt:lpstr>
      <vt:lpstr>29.09.23</vt:lpstr>
      <vt:lpstr>30.09.2023</vt:lpstr>
      <vt:lpstr>Sayfa4</vt:lpstr>
      <vt:lpstr>Sayfa5</vt:lpstr>
      <vt:lpstr>Sayfa6</vt:lpstr>
      <vt:lpstr>Sayfa8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2024-07-22T08:43:25Z</dcterms:modified>
</cp:coreProperties>
</file>